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I:\sprawy komórek zaangażowanych we wdrażanie FUE\DOI\OIK\Komitet Sterujący 14-20\12.Sprawozdawczość z koordynacji\Sprawozdanie za 2023 r\Wkłady regionów\podkarpackie\"/>
    </mc:Choice>
  </mc:AlternateContent>
  <xr:revisionPtr revIDLastSave="0" documentId="8_{10394E5E-9914-4EFD-A6F6-CBA4BD15E234}" xr6:coauthVersionLast="47" xr6:coauthVersionMax="47" xr10:uidLastSave="{00000000-0000-0000-0000-000000000000}"/>
  <bookViews>
    <workbookView xWindow="-110" yWindow="-110" windowWidth="19420" windowHeight="10420" tabRatio="781" firstSheet="2" activeTab="7" xr2:uid="{00000000-000D-0000-FFFF-FFFF00000000}"/>
  </bookViews>
  <sheets>
    <sheet name="PK_alokacja" sheetId="16" state="hidden" r:id="rId1"/>
    <sheet name="PK_PD" sheetId="18" state="hidden" r:id="rId2"/>
    <sheet name="PK_alokacja_kontraktacja" sheetId="42" r:id="rId3"/>
    <sheet name="PK_Plany Działań" sheetId="26" r:id="rId4"/>
    <sheet name="PK_projekty COVID" sheetId="21" state="hidden" r:id="rId5"/>
    <sheet name="PK_Projekty _COVID" sheetId="46" r:id="rId6"/>
    <sheet name="PK_ewaluacja" sheetId="43" r:id="rId7"/>
    <sheet name="PK_wskaźniki" sheetId="45" r:id="rId8"/>
    <sheet name="Lista" sheetId="36" state="hidden" r:id="rId9"/>
  </sheets>
  <externalReferences>
    <externalReference r:id="rId10"/>
    <externalReference r:id="rId11"/>
    <externalReference r:id="rId12"/>
    <externalReference r:id="rId13"/>
  </externalReferences>
  <definedNames>
    <definedName name="_xlnm._FilterDatabase" localSheetId="1" hidden="1">PK_PD!$A$5:$K$22</definedName>
    <definedName name="_xlnm._FilterDatabase" localSheetId="3" hidden="1">'PK_Plany Działań'!$A$4:$L$4</definedName>
    <definedName name="_xlnm._FilterDatabase" localSheetId="5" hidden="1">'PK_Projekty _COVID'!$A$7:$AD$29</definedName>
    <definedName name="_xlnm.Print_Area" localSheetId="0">PK_alokacja!$A$1:$O$18</definedName>
    <definedName name="_xlnm.Print_Area" localSheetId="2">PK_alokacja_kontraktacja!$A$1:$R$15</definedName>
    <definedName name="_xlnm.Print_Area" localSheetId="6">PK_ewaluacja!$A$1:$E$8</definedName>
    <definedName name="_xlnm.Print_Area" localSheetId="1">PK_PD!$A$1:$K$24</definedName>
    <definedName name="_xlnm.Print_Area" localSheetId="3">'PK_Plany Działań'!$A$1:$L$24</definedName>
    <definedName name="_xlnm.Print_Area" localSheetId="5">'PK_Projekty _COVID'!$A$1:$Z$30</definedName>
    <definedName name="_xlnm.Print_Area" localSheetId="7">PK_wskaźniki!$A$1:$E$23</definedName>
    <definedName name="PO">'[1]Informacje ogólne'!$K$118:$K$154</definedName>
    <definedName name="skrot" localSheetId="6">#REF!</definedName>
    <definedName name="skrot" localSheetId="5">#REF!</definedName>
    <definedName name="skrot" localSheetId="7">#REF!</definedName>
    <definedName name="skrot">#REF!</definedName>
    <definedName name="skroty_PI" localSheetId="6">'[2]Informacje ogólne'!$N$104:$N$109</definedName>
    <definedName name="skroty_PI" localSheetId="1">#REF!</definedName>
    <definedName name="skroty_PI" localSheetId="3">#REF!</definedName>
    <definedName name="skroty_PI">'[2]Informacje ogólne'!$N$104:$N$109</definedName>
    <definedName name="skroty_PP" localSheetId="1">#REF!</definedName>
    <definedName name="skroty_PP" localSheetId="3">#REF!</definedName>
    <definedName name="skrotyy_P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46" l="1"/>
  <c r="O8" i="46"/>
  <c r="P8" i="46"/>
  <c r="Q8" i="46"/>
  <c r="U8" i="46"/>
  <c r="AB9" i="46"/>
  <c r="AB10" i="46"/>
  <c r="AB11" i="46"/>
  <c r="AB12" i="46"/>
  <c r="AB13" i="46"/>
  <c r="AB14" i="46"/>
  <c r="AB15" i="46"/>
  <c r="AB16" i="46"/>
  <c r="AB17" i="46"/>
  <c r="AB18" i="46"/>
  <c r="AB19" i="46"/>
  <c r="AB20" i="46"/>
  <c r="AB21" i="46"/>
  <c r="AB22" i="46"/>
  <c r="AB23" i="46"/>
  <c r="AB24" i="46"/>
  <c r="AB25" i="46"/>
  <c r="AB26" i="46"/>
  <c r="AB29" i="46"/>
  <c r="D8" i="45" l="1"/>
  <c r="D9" i="45"/>
  <c r="D10" i="45"/>
  <c r="D11" i="45"/>
  <c r="D12" i="45"/>
  <c r="D13" i="45"/>
  <c r="D14" i="45"/>
  <c r="D15" i="45"/>
  <c r="C16" i="45"/>
  <c r="D16" i="45" s="1"/>
  <c r="D17" i="45"/>
  <c r="D18" i="45"/>
  <c r="C19" i="45"/>
  <c r="D19" i="45" s="1"/>
  <c r="B20" i="45"/>
  <c r="D20" i="45" s="1"/>
  <c r="C20" i="45"/>
  <c r="B21" i="45"/>
  <c r="D21" i="45" s="1"/>
  <c r="C21" i="45"/>
  <c r="B22" i="45"/>
  <c r="C22" i="45"/>
  <c r="B23" i="45"/>
  <c r="D23" i="45" s="1"/>
  <c r="C23" i="45"/>
  <c r="D22" i="45" l="1"/>
  <c r="I7" i="42"/>
  <c r="N7" i="42" s="1"/>
  <c r="I8" i="42"/>
  <c r="N8" i="42"/>
  <c r="N9" i="42"/>
  <c r="I10" i="42"/>
  <c r="N10" i="42" s="1"/>
  <c r="I11" i="42"/>
  <c r="N11" i="42"/>
  <c r="G12" i="42"/>
  <c r="H12" i="42"/>
  <c r="O14" i="42"/>
  <c r="P14" i="42"/>
  <c r="Q14" i="42"/>
  <c r="G13" i="42" l="1"/>
  <c r="G14" i="42" s="1"/>
  <c r="G24" i="26"/>
  <c r="F24" i="26" l="1"/>
  <c r="U26" i="21" l="1"/>
  <c r="AB25" i="21"/>
  <c r="AB24" i="21"/>
  <c r="AB23" i="21"/>
  <c r="AB22" i="21"/>
  <c r="AB21" i="21"/>
  <c r="AB20" i="21"/>
  <c r="AB19" i="21"/>
  <c r="AB18" i="21"/>
  <c r="AB17" i="21"/>
  <c r="AB16" i="21"/>
  <c r="AB15" i="21"/>
  <c r="AB14" i="21"/>
  <c r="AB13" i="21"/>
  <c r="AB12" i="21"/>
  <c r="AB11" i="21"/>
  <c r="AB10" i="21"/>
  <c r="AB9" i="21"/>
  <c r="AB8" i="21"/>
  <c r="AB7" i="21"/>
  <c r="I10" i="16" l="1"/>
  <c r="N10" i="16" s="1"/>
  <c r="I9" i="16"/>
  <c r="N9" i="16" s="1"/>
  <c r="I8" i="16"/>
  <c r="N8" i="16" s="1"/>
  <c r="I7" i="16"/>
  <c r="N7" i="16" s="1"/>
</calcChain>
</file>

<file path=xl/sharedStrings.xml><?xml version="1.0" encoding="utf-8"?>
<sst xmlns="http://schemas.openxmlformats.org/spreadsheetml/2006/main" count="857" uniqueCount="280">
  <si>
    <t>Regionalny Program Operacyjny Województwa Podkarpackiego na lata 2014 – 2020</t>
  </si>
  <si>
    <t>RPO WPK.6.P.1</t>
  </si>
  <si>
    <t>RPO WPK.6.P.2</t>
  </si>
  <si>
    <t>RPO WPK.6.P.3</t>
  </si>
  <si>
    <t>RPO WPK.6.P.4</t>
  </si>
  <si>
    <t>Rozbudowa Kliniki Hematologii oraz Kliniki Nefrologii ze Stacją Dializ Klinicznego Szpitala Wojewódzkiego nr 1 im. F. Chopina w Rzeszowie</t>
  </si>
  <si>
    <t>RPO WPK.6.P.6</t>
  </si>
  <si>
    <t>Profilaktyka, diagnostyka i kompleksowe leczenie chorób układu oddechowego z chirurgicznym i chemicznym leczeniem nowotworów klatki piersiowej na oddziałach klinicznych oraz rehabilitacją</t>
  </si>
  <si>
    <t>RPO WPK.8.K.5</t>
  </si>
  <si>
    <t>RPO WPK.7.K.2</t>
  </si>
  <si>
    <t>RPO WPK.8.K.4</t>
  </si>
  <si>
    <t>RPO WPK.8.K.2</t>
  </si>
  <si>
    <t>RPO WPK.6.K.1</t>
  </si>
  <si>
    <t>RPO WPK.8.K.3</t>
  </si>
  <si>
    <t>RPO WPK.7.K.1</t>
  </si>
  <si>
    <t>RPO WPK.6.P.5</t>
  </si>
  <si>
    <t>2c</t>
  </si>
  <si>
    <t>RPPK.02.01.00</t>
  </si>
  <si>
    <t>Podniesienie efektywności i dostępności e-usług</t>
  </si>
  <si>
    <t>9iv</t>
  </si>
  <si>
    <t>112</t>
  </si>
  <si>
    <t>*** RPPK.08.03.00 - Brak poddziałania ***</t>
  </si>
  <si>
    <t>RPPK.08.03.00</t>
  </si>
  <si>
    <t>Zwiększenie dostępu do usług społecznych i zdrowotnych</t>
  </si>
  <si>
    <t>8vi</t>
  </si>
  <si>
    <t>107</t>
  </si>
  <si>
    <t>*** RPPK.07.06.00 - Brak poddziałania ***</t>
  </si>
  <si>
    <t>RPPK.07.06.00</t>
  </si>
  <si>
    <t>Programy profilaktyczne i zdrowotne w regionie</t>
  </si>
  <si>
    <t>9a</t>
  </si>
  <si>
    <t>053</t>
  </si>
  <si>
    <t>Infrastruktura ochrony zdrowia</t>
  </si>
  <si>
    <t>RPPK.06.02.01</t>
  </si>
  <si>
    <t>Infrastruktura ochrony zdrowia i pomocy społecznej</t>
  </si>
  <si>
    <t>RPPK.06.02.00</t>
  </si>
  <si>
    <t>Krajowe środki prywatne [euro]</t>
  </si>
  <si>
    <t>Ogółem</t>
  </si>
  <si>
    <t>Nr priorytetu inwestycyjnego</t>
  </si>
  <si>
    <t>Kategoria interwencji</t>
  </si>
  <si>
    <t>Poddziałanie - nazwa</t>
  </si>
  <si>
    <t>Poddziałanie - kod</t>
  </si>
  <si>
    <t>Działanie - nazwa</t>
  </si>
  <si>
    <t>Działanie - kod</t>
  </si>
  <si>
    <t>14 = [7+8+9+13]</t>
  </si>
  <si>
    <t>9 = [10+11+12]</t>
  </si>
  <si>
    <t>Miejsce na komentarz (m.in. w zakresie ewentualnych zmian alokacji przy okazji zmian w RPO itp.)</t>
  </si>
  <si>
    <t>Krajowe środki publiczne [euro]</t>
  </si>
  <si>
    <t>Wsparcie UE [euro]</t>
  </si>
  <si>
    <t>Kwoty należy podać razem z rezerwą wykonania</t>
  </si>
  <si>
    <t>Nazwa Programu:</t>
  </si>
  <si>
    <t>081</t>
  </si>
  <si>
    <t>Finansowanie ogółem [euro] 
Zgodnie z planami IP/IZ środki dedykowane wyłącznie obszarowi zdrowie 
- finansowanie ogółem [euro]</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</si>
  <si>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</si>
  <si>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</si>
  <si>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</si>
  <si>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</si>
  <si>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Zgodnie z planami IP/IZ środki dedykowane wyłącznie obszarowi zdrowie 
- inne [euro]</t>
  </si>
  <si>
    <t>Tabela 1: Alokacja w ramach  Regionalnego Programu Operacyjnego Województwa Podkarpackiego na lata 2014 - 2020 przeznaczona na obszar zdrowie</t>
  </si>
  <si>
    <t>Tryb obiegowy</t>
  </si>
  <si>
    <t>51/2019/O</t>
  </si>
  <si>
    <t>IV kwartał 2019</t>
  </si>
  <si>
    <t>Wsparcie w województwie podkarpackim rozwoju e-usług w ochronie zdrowia dostępnych w ramach Podkarpackiego Systemu Informacji Medycznej (PSIM)</t>
  </si>
  <si>
    <t>Narzędzie 26, Narzędzie 27</t>
  </si>
  <si>
    <t>K</t>
  </si>
  <si>
    <t>RPO WPK.2.K.2</t>
  </si>
  <si>
    <t>PI 2c</t>
  </si>
  <si>
    <t>XXII posiedzenie KS</t>
  </si>
  <si>
    <t>47/2019/XXII</t>
  </si>
  <si>
    <t xml:space="preserve">Zwiększenie dostępności usług ochrony zdrowia psychicznego </t>
  </si>
  <si>
    <t>Narzędzie 18</t>
  </si>
  <si>
    <t>RPO WPK.8.K.6</t>
  </si>
  <si>
    <t>PI 9iv</t>
  </si>
  <si>
    <t>XX posiedzenie KS</t>
  </si>
  <si>
    <t>17/2019/XX</t>
  </si>
  <si>
    <t>III kwartał 2019</t>
  </si>
  <si>
    <t xml:space="preserve">Program Wczesnego Wykrywania Wad Rozwojowych „Zacznijmy razem podróż do bardziej przyjaznego i włączającego świata” </t>
  </si>
  <si>
    <t>Narzędzie 19</t>
  </si>
  <si>
    <t>RPO WPK.8.K.1</t>
  </si>
  <si>
    <t>tryb obiegowy</t>
  </si>
  <si>
    <t>5/2019/O</t>
  </si>
  <si>
    <t>I kwartał 2019</t>
  </si>
  <si>
    <t>RPO WPK.2.K.1</t>
  </si>
  <si>
    <t>XIX posiedzenie KS</t>
  </si>
  <si>
    <t>66/2018/XIX</t>
  </si>
  <si>
    <t>Poprawa jakości i dostępności do świadczeń medycznych w  Klinicznym  Szpitalu Wojewódzkim  Nr 2 im. Św. Jadwigi Królowej w Rzeszowie</t>
  </si>
  <si>
    <t>Narzędzie 13, Narzędzie 14, Narzędzie 16</t>
  </si>
  <si>
    <t>P</t>
  </si>
  <si>
    <t>PI 9a</t>
  </si>
  <si>
    <t>59/2018/O</t>
  </si>
  <si>
    <t>IV kwartał 2018</t>
  </si>
  <si>
    <t>Szkolenia z zakresu opieki i rehabilitacji osób sprawujących opiekę nad osobami niesamodzielnymi, zależnymi (rodziny, opiekunowie prawni) oraz tworzenie i/lub funkcjonowanie wypożyczalni sprzętu pielęgnacyjnego, rehabilitacyjnego i wspomagającego w połączeniu z nauką ich obsługi i doradztwem w zakresie jego wykorzystania w celu tworzenia warunków do opieki domowej.</t>
  </si>
  <si>
    <t>XVIII posiedzenie KS</t>
  </si>
  <si>
    <t>51/2018/XVIII</t>
  </si>
  <si>
    <t>Narzędzie 13</t>
  </si>
  <si>
    <t>Wsparcie realizacji w województwie podkarpackim programów profilaktycznych raka piersi, raka szyjki macicy, raka jelita grubego.</t>
  </si>
  <si>
    <t>Narzędzie 5</t>
  </si>
  <si>
    <t>PI 8vi</t>
  </si>
  <si>
    <t>XV posiedzenie KS</t>
  </si>
  <si>
    <t>74/2017/XV</t>
  </si>
  <si>
    <t>II kwartał 2018</t>
  </si>
  <si>
    <t>Zapewnienie dostępu do opieki nad osobami starszymi i niesamodzielnymi zgodnie z dokumentem "Dzienny dom opieki medycznej – organizacja i zadania".</t>
  </si>
  <si>
    <t>Program wsparcia psychoprofilaktycznego i pielęgnacyjnego kobiet w ciąży i młodych matek oraz rodziców zagrożonych ubóstwem lub wykluczeniem społecznym.</t>
  </si>
  <si>
    <t>46/2017/O</t>
  </si>
  <si>
    <t xml:space="preserve"> I kwartał 2017 </t>
  </si>
  <si>
    <t>XI posiedzenie KS</t>
  </si>
  <si>
    <t>84/2016</t>
  </si>
  <si>
    <t>Regionalne Centrum Południowego Podkarpacia „Kobieta i Dziecko” – wysokospecjalistyczna opieka zdrowotna</t>
  </si>
  <si>
    <t>Narzędzie 16</t>
  </si>
  <si>
    <t>Poprawa dostępności do leczenia onkologicznego mieszkańców województwa podkarpackiego. Rozwój Centrum Onkologicznego Wojewódzkiego Szpitala im. Zofii z Zamoyskich Tarnowskiej w Tarnobrzegu.</t>
  </si>
  <si>
    <t>Koordynowana opieka kardiologiczna w Szpitalu Wojewódzkim im św. Ojca Pio w Przemyślu</t>
  </si>
  <si>
    <t>73/2016</t>
  </si>
  <si>
    <t xml:space="preserve"> IV kwartał 2016 </t>
  </si>
  <si>
    <t>Inwestycje w infrastrukturę ochrony zdrowia w województwie.</t>
  </si>
  <si>
    <t>Narzędzie 13_x000D_, Narzędzie 14_x000D_, Narzędzie 16_x000D_, Narzędzie 17</t>
  </si>
  <si>
    <t>VIII posiedzenie KS</t>
  </si>
  <si>
    <t>48/2016</t>
  </si>
  <si>
    <t>III kwartał 2016</t>
  </si>
  <si>
    <t>VII posiedzenie KS</t>
  </si>
  <si>
    <t>38/2016</t>
  </si>
  <si>
    <t>Rok, którego roku dot. PD</t>
  </si>
  <si>
    <t>Posiedzenie KS</t>
  </si>
  <si>
    <t>Uchwała KS</t>
  </si>
  <si>
    <t>Planowany termin ogłoszenia konkursu/ złożenia wniosku o dofinansowanie dla projektu pozakonkursowego</t>
  </si>
  <si>
    <t>wkład krajowy [PLN]</t>
  </si>
  <si>
    <t xml:space="preserve"> wkład UE [PLN]</t>
  </si>
  <si>
    <t>Przedmiot konkursu/ Tytuł projektu pozakonkursowego</t>
  </si>
  <si>
    <t>Nr narzędzia w Policy Paper</t>
  </si>
  <si>
    <t>konkurs/pozakonkursowy</t>
  </si>
  <si>
    <t>Nr konkursu w PD/
Nr projektu pozakonkursowego  w PD</t>
  </si>
  <si>
    <t>Nr Priorytetu Inwestycyjnego</t>
  </si>
  <si>
    <t>Tabela 2. Działania uzgodnione w Planie działań dla obszaru zdrowie w ramach Regionalnego Programu Operacyjnego</t>
  </si>
  <si>
    <r>
      <t xml:space="preserve">IZ RPO WP planuje zwiększenie alokacji środków w poddziałaniu 6.2.1 </t>
    </r>
    <r>
      <rPr>
        <i/>
        <sz val="9"/>
        <rFont val="Arial"/>
        <family val="2"/>
        <charset val="238"/>
      </rPr>
      <t xml:space="preserve">Infrastruktura ochrony zdrowia </t>
    </r>
    <r>
      <rPr>
        <sz val="9"/>
        <rFont val="Arial"/>
        <family val="2"/>
        <charset val="238"/>
      </rPr>
      <t xml:space="preserve">(PI 9a) o kwotę </t>
    </r>
    <r>
      <rPr>
        <b/>
        <sz val="9"/>
        <rFont val="Arial"/>
        <family val="2"/>
        <charset val="238"/>
      </rPr>
      <t>1,9</t>
    </r>
    <r>
      <rPr>
        <sz val="9"/>
        <rFont val="Arial"/>
        <family val="2"/>
        <charset val="238"/>
      </rPr>
      <t xml:space="preserve"> </t>
    </r>
    <r>
      <rPr>
        <b/>
        <sz val="9"/>
        <rFont val="Arial"/>
        <family val="2"/>
        <charset val="238"/>
      </rPr>
      <t>mln euro</t>
    </r>
    <r>
      <rPr>
        <sz val="9"/>
        <rFont val="Arial"/>
        <family val="2"/>
        <charset val="238"/>
      </rPr>
      <t xml:space="preserve">, która  zostanie przeniesiona z poddziałania 6.2.2 </t>
    </r>
    <r>
      <rPr>
        <i/>
        <sz val="9"/>
        <rFont val="Arial"/>
        <family val="2"/>
        <charset val="238"/>
      </rPr>
      <t>Infrastruktua pomocy społecznej</t>
    </r>
    <r>
      <rPr>
        <sz val="9"/>
        <rFont val="Arial"/>
        <family val="2"/>
        <charset val="238"/>
      </rPr>
      <t xml:space="preserve"> (PI 9a) - przeniesienie kwoty </t>
    </r>
    <r>
      <rPr>
        <b/>
        <sz val="9"/>
        <rFont val="Arial"/>
        <family val="2"/>
        <charset val="238"/>
      </rPr>
      <t>1,9 mln euro</t>
    </r>
    <r>
      <rPr>
        <sz val="9"/>
        <rFont val="Arial"/>
        <family val="2"/>
        <charset val="238"/>
      </rPr>
      <t xml:space="preserve"> z kategorii interwencji </t>
    </r>
    <r>
      <rPr>
        <b/>
        <sz val="9"/>
        <rFont val="Arial"/>
        <family val="2"/>
        <charset val="238"/>
      </rPr>
      <t xml:space="preserve">055 </t>
    </r>
    <r>
      <rPr>
        <sz val="9"/>
        <rFont val="Arial"/>
        <family val="2"/>
        <charset val="238"/>
      </rPr>
      <t>do kategorii interwencji</t>
    </r>
    <r>
      <rPr>
        <b/>
        <sz val="9"/>
        <rFont val="Arial"/>
        <family val="2"/>
        <charset val="238"/>
      </rPr>
      <t xml:space="preserve"> 053.</t>
    </r>
  </si>
  <si>
    <r>
      <t xml:space="preserve">Z działania 7.6 </t>
    </r>
    <r>
      <rPr>
        <i/>
        <sz val="9"/>
        <rFont val="Arial"/>
        <family val="2"/>
        <charset val="238"/>
      </rPr>
      <t xml:space="preserve">Programy profilaktyczne i zdrowotne w regionie </t>
    </r>
    <r>
      <rPr>
        <sz val="9"/>
        <rFont val="Arial"/>
        <family val="2"/>
        <charset val="238"/>
      </rPr>
      <t xml:space="preserve">(PI 8vi) planowane jest przesunięcie środków w wysokości </t>
    </r>
    <r>
      <rPr>
        <b/>
        <sz val="9"/>
        <rFont val="Arial"/>
        <family val="2"/>
        <charset val="238"/>
      </rPr>
      <t>366 271 euro</t>
    </r>
    <r>
      <rPr>
        <sz val="9"/>
        <rFont val="Arial"/>
        <family val="2"/>
        <charset val="238"/>
      </rPr>
      <t xml:space="preserve"> do działania 7.4</t>
    </r>
    <r>
      <rPr>
        <i/>
        <sz val="9"/>
        <rFont val="Arial"/>
        <family val="2"/>
        <charset val="238"/>
      </rPr>
      <t xml:space="preserve"> Rozwój opieki żłobkowej w regionie</t>
    </r>
    <r>
      <rPr>
        <sz val="9"/>
        <rFont val="Arial"/>
        <family val="2"/>
        <charset val="238"/>
      </rPr>
      <t xml:space="preserve"> (PI 8iv) - przeniesienie kwoty </t>
    </r>
    <r>
      <rPr>
        <b/>
        <sz val="9"/>
        <rFont val="Arial"/>
        <family val="2"/>
        <charset val="238"/>
      </rPr>
      <t>366 271 euro</t>
    </r>
    <r>
      <rPr>
        <sz val="9"/>
        <rFont val="Arial"/>
        <family val="2"/>
        <charset val="238"/>
      </rPr>
      <t xml:space="preserve"> z kategorii interwencji </t>
    </r>
    <r>
      <rPr>
        <b/>
        <sz val="9"/>
        <rFont val="Arial"/>
        <family val="2"/>
        <charset val="238"/>
      </rPr>
      <t xml:space="preserve">107 </t>
    </r>
    <r>
      <rPr>
        <sz val="9"/>
        <rFont val="Arial"/>
        <family val="2"/>
        <charset val="238"/>
      </rPr>
      <t xml:space="preserve">do kategorii interwencji </t>
    </r>
    <r>
      <rPr>
        <b/>
        <sz val="9"/>
        <rFont val="Arial"/>
        <family val="2"/>
        <charset val="238"/>
      </rPr>
      <t>105.</t>
    </r>
  </si>
  <si>
    <r>
      <t xml:space="preserve">IZ RPO WP planuje zwiększenie alokacji środków w działaniu 8.3 </t>
    </r>
    <r>
      <rPr>
        <i/>
        <sz val="9"/>
        <rFont val="Arial"/>
        <family val="2"/>
        <charset val="238"/>
      </rPr>
      <t xml:space="preserve">Zwiększenie dostępu do usług społecznych i zdrowotnych </t>
    </r>
    <r>
      <rPr>
        <sz val="9"/>
        <rFont val="Arial"/>
        <family val="2"/>
        <charset val="238"/>
      </rPr>
      <t xml:space="preserve">(PI 9iv) o kwotę 
</t>
    </r>
    <r>
      <rPr>
        <b/>
        <sz val="9"/>
        <rFont val="Arial"/>
        <family val="2"/>
        <charset val="238"/>
      </rPr>
      <t>2 739 163 euro</t>
    </r>
    <r>
      <rPr>
        <sz val="9"/>
        <rFont val="Arial"/>
        <family val="2"/>
        <charset val="238"/>
      </rPr>
      <t xml:space="preserve">, która  zostanie przeniesiona z działania 8.5 </t>
    </r>
    <r>
      <rPr>
        <i/>
        <sz val="9"/>
        <rFont val="Arial"/>
        <family val="2"/>
        <charset val="238"/>
      </rPr>
      <t>Wspieranie rozwoju sektora ekonomii społecznej w regionie</t>
    </r>
    <r>
      <rPr>
        <sz val="9"/>
        <rFont val="Arial"/>
        <family val="2"/>
        <charset val="238"/>
      </rPr>
      <t xml:space="preserve"> (PI 9v) - przeniesienie kwoty</t>
    </r>
    <r>
      <rPr>
        <b/>
        <sz val="9"/>
        <rFont val="Arial"/>
        <family val="2"/>
        <charset val="238"/>
      </rPr>
      <t xml:space="preserve"> 
2 739 163 euro</t>
    </r>
    <r>
      <rPr>
        <sz val="9"/>
        <rFont val="Arial"/>
        <family val="2"/>
        <charset val="238"/>
      </rPr>
      <t xml:space="preserve"> z kategorii interwencji </t>
    </r>
    <r>
      <rPr>
        <b/>
        <sz val="9"/>
        <rFont val="Arial"/>
        <family val="2"/>
        <charset val="238"/>
      </rPr>
      <t xml:space="preserve">113 </t>
    </r>
    <r>
      <rPr>
        <sz val="9"/>
        <rFont val="Arial"/>
        <family val="2"/>
        <charset val="238"/>
      </rPr>
      <t>do kategorii interwencji</t>
    </r>
    <r>
      <rPr>
        <b/>
        <sz val="9"/>
        <rFont val="Arial"/>
        <family val="2"/>
        <charset val="238"/>
      </rPr>
      <t xml:space="preserve"> 112.</t>
    </r>
  </si>
  <si>
    <r>
      <t xml:space="preserve">IZ RPO WP planuje przenieść z działania 2.1 </t>
    </r>
    <r>
      <rPr>
        <i/>
        <sz val="9"/>
        <rFont val="Arial"/>
        <family val="2"/>
        <charset val="238"/>
      </rPr>
      <t>Podniesienie efektywności i dostępności e-usług</t>
    </r>
    <r>
      <rPr>
        <sz val="9"/>
        <rFont val="Arial"/>
        <family val="2"/>
        <charset val="238"/>
      </rPr>
      <t xml:space="preserve"> (PI 2c) środki w wysokości</t>
    </r>
    <r>
      <rPr>
        <b/>
        <sz val="9"/>
        <rFont val="Arial"/>
        <family val="2"/>
        <charset val="238"/>
      </rPr>
      <t xml:space="preserve"> 4 862 353 euro</t>
    </r>
    <r>
      <rPr>
        <sz val="9"/>
        <rFont val="Arial"/>
        <family val="2"/>
        <charset val="238"/>
      </rPr>
      <t xml:space="preserve"> z kategorii interwencji</t>
    </r>
    <r>
      <rPr>
        <b/>
        <sz val="9"/>
        <rFont val="Arial"/>
        <family val="2"/>
        <charset val="238"/>
      </rPr>
      <t xml:space="preserve"> 081</t>
    </r>
    <r>
      <rPr>
        <sz val="9"/>
        <rFont val="Arial"/>
        <family val="2"/>
        <charset val="238"/>
      </rPr>
      <t>, w tym:</t>
    </r>
    <r>
      <rPr>
        <b/>
        <sz val="9"/>
        <rFont val="Arial"/>
        <family val="2"/>
        <charset val="238"/>
      </rPr>
      <t xml:space="preserve">
</t>
    </r>
    <r>
      <rPr>
        <sz val="9"/>
        <rFont val="Arial"/>
        <family val="2"/>
        <charset val="238"/>
      </rPr>
      <t>- kwotę</t>
    </r>
    <r>
      <rPr>
        <b/>
        <sz val="9"/>
        <rFont val="Arial"/>
        <family val="2"/>
        <charset val="238"/>
      </rPr>
      <t xml:space="preserve"> 2 301 146 euro</t>
    </r>
    <r>
      <rPr>
        <sz val="9"/>
        <rFont val="Arial"/>
        <family val="2"/>
        <charset val="238"/>
      </rPr>
      <t xml:space="preserve"> do poddziałania 4.3.2 </t>
    </r>
    <r>
      <rPr>
        <i/>
        <sz val="9"/>
        <rFont val="Arial"/>
        <family val="2"/>
        <charset val="238"/>
      </rPr>
      <t>Zaopatrzenie w wodę</t>
    </r>
    <r>
      <rPr>
        <b/>
        <sz val="9"/>
        <rFont val="Arial"/>
        <family val="2"/>
        <charset val="238"/>
      </rPr>
      <t xml:space="preserve"> </t>
    </r>
    <r>
      <rPr>
        <sz val="9"/>
        <rFont val="Arial"/>
        <family val="2"/>
        <charset val="238"/>
      </rPr>
      <t>(PI 6b), do kategorii interwencji</t>
    </r>
    <r>
      <rPr>
        <b/>
        <sz val="9"/>
        <rFont val="Arial"/>
        <family val="2"/>
        <charset val="238"/>
      </rPr>
      <t xml:space="preserve"> 020,
</t>
    </r>
    <r>
      <rPr>
        <sz val="9"/>
        <rFont val="Arial"/>
        <family val="2"/>
        <charset val="238"/>
      </rPr>
      <t xml:space="preserve">- kwotę </t>
    </r>
    <r>
      <rPr>
        <b/>
        <sz val="9"/>
        <rFont val="Arial"/>
        <family val="2"/>
        <charset val="238"/>
      </rPr>
      <t>2 561 207 euro</t>
    </r>
    <r>
      <rPr>
        <sz val="9"/>
        <rFont val="Arial"/>
        <family val="2"/>
        <charset val="238"/>
      </rPr>
      <t xml:space="preserve"> do działanie 4.4 </t>
    </r>
    <r>
      <rPr>
        <i/>
        <sz val="9"/>
        <rFont val="Arial"/>
        <family val="2"/>
        <charset val="238"/>
      </rPr>
      <t>Kultura</t>
    </r>
    <r>
      <rPr>
        <sz val="9"/>
        <rFont val="Arial"/>
        <family val="2"/>
        <charset val="238"/>
      </rPr>
      <t xml:space="preserve"> (PI 6c),</t>
    </r>
    <r>
      <rPr>
        <b/>
        <sz val="9"/>
        <rFont val="Arial"/>
        <family val="2"/>
        <charset val="238"/>
      </rPr>
      <t xml:space="preserve"> </t>
    </r>
    <r>
      <rPr>
        <sz val="9"/>
        <rFont val="Arial"/>
        <family val="2"/>
        <charset val="238"/>
      </rPr>
      <t>do kategorii interwencji</t>
    </r>
    <r>
      <rPr>
        <b/>
        <sz val="9"/>
        <rFont val="Arial"/>
        <family val="2"/>
        <charset val="238"/>
      </rPr>
      <t xml:space="preserve"> 094.</t>
    </r>
  </si>
  <si>
    <t>I kwartał 2021</t>
  </si>
  <si>
    <t>uchylono i przyjęto uchwałą 51/2018/XVIII, a następnie uchwałą 12/2021/XXV</t>
  </si>
  <si>
    <t>Uwagi</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</si>
  <si>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</si>
  <si>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</si>
  <si>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</si>
  <si>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</si>
  <si>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</si>
  <si>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</si>
  <si>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</si>
  <si>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</si>
  <si>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</si>
  <si>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</si>
  <si>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</si>
  <si>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</si>
  <si>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</si>
  <si>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</si>
  <si>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</si>
  <si>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</si>
  <si>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</si>
  <si>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</si>
  <si>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</si>
  <si>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</si>
  <si>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</si>
  <si>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</si>
  <si>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</si>
  <si>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</si>
  <si>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</si>
  <si>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</si>
  <si>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</si>
  <si>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Podkarpackie</t>
  </si>
  <si>
    <t>projekt pozakonkursowy</t>
  </si>
  <si>
    <t>Nie</t>
  </si>
  <si>
    <t>Województwo Podkarpackie</t>
  </si>
  <si>
    <t>Rzeszów</t>
  </si>
  <si>
    <t>Poprawa bezpieczeństwa epidemiologicznego na terenie województwa podkarpackiego w związku z pojawieniem się koronawirusa SARS-CoV-2</t>
  </si>
  <si>
    <t>Zakup aparatury medycznej i diagostycznej, zakup środków ochrony, prace remontowo-budowlane, zakup ambulansów medycznych i samochodów do transportu sanitarnego</t>
  </si>
  <si>
    <t>Tak</t>
  </si>
  <si>
    <t>Zespół Opieki Zdrowotnej W Dębicy</t>
  </si>
  <si>
    <t>Dębica</t>
  </si>
  <si>
    <t>Centrum Opieki Medycznej w Jarosławiu</t>
  </si>
  <si>
    <t>Jarosław</t>
  </si>
  <si>
    <t>Szpital Specjalistyczny w Jaśle</t>
  </si>
  <si>
    <t>Jasło</t>
  </si>
  <si>
    <t>Centrum Medyczne W Łańcucie sp. z o. o.</t>
  </si>
  <si>
    <t>Łańcut</t>
  </si>
  <si>
    <t>Szpital Specjalistyczny Im. Edmunda Biernackiego W Mielcu</t>
  </si>
  <si>
    <t>Mielec</t>
  </si>
  <si>
    <t>Wojewódzki Szpital im. Św. Ojca Pio w Przemyślu</t>
  </si>
  <si>
    <t>Przemyśl</t>
  </si>
  <si>
    <t>Sanok</t>
  </si>
  <si>
    <t>Samodzielne Publiczne Pogotowie Ratunkowe w Krośnie</t>
  </si>
  <si>
    <t>Krosno</t>
  </si>
  <si>
    <t>Powiatowa Stacja Pogotowia Ratunkowego Samodzielny Publiczny Zakład w Mielcu</t>
  </si>
  <si>
    <t>Wojewódzka Stacja Pogotowia Ratunkowego w Przemyślu Samodzielny Publiczny Zakład Opieki Zdrowotnej</t>
  </si>
  <si>
    <t>Wojewódzka Stacja Pogotowia Ratunkowego w Rzeszowie</t>
  </si>
  <si>
    <t>Bieszczadzkie Pogotowie Ratunkowe w Sanoku</t>
  </si>
  <si>
    <t>Kliniczny Szpital Wojewódzki nr 2 Im. Św.Jadwigi Królowej w Rzeszowie</t>
  </si>
  <si>
    <t>Samodzielny Publiczny Zespół Opieki Zdrowotnej nr 1 W Rzeszowie</t>
  </si>
  <si>
    <t>Wojewódzka Stacja Sanitarno-Epidemiologiczna w Rzeszowie</t>
  </si>
  <si>
    <t>Regionalne Centrum Krwiodawstwa i Krwiolecznictwa  w Rzeszowie</t>
  </si>
  <si>
    <t>Wojewódzki Szpital Podkarpacki im. Jana Pawła II w Krośnie</t>
  </si>
  <si>
    <t>Szpital Specjalistyczny w Brzozowie Podkarpacki Ośrodek Onkologiczny in. Ks. B. Markiewicza</t>
  </si>
  <si>
    <t>Brzozów</t>
  </si>
  <si>
    <t xml:space="preserve">Tabela 5. Wykaz działań na rzecz COVID-19 na podstawie informacji przekazanych do SKS </t>
  </si>
  <si>
    <t xml:space="preserve">Wszystkie działania realizowane w ramach projektu zostały uzgodnione  z Wojewodą Podkarpackim i Podkarpackim Państwowym Inspektorem Sanitarnym w ramach powołanego Komitetu Sterującego Projektu.
Partnerami w projekcie są podmioty lecznicze znajdujące się w Wykazie podmiotów udzielających świadczeń opieki zdrowotnej, w tym transportu sanitarnego, w związku z przeciwdziałaniem COVID-19, o którym mowa w Obwieszczeniu Wojewody Podkarpackiego nr 3 z dnia 23 marca 2020 r. z póżn. zm. oraz podmioty wskazane przez UM.  W grudniu 2020 roku złożono wniosek o rozszerzenie zakresu rzeczowego projektu o wartość 7 105 966,66 zł dofinansowania ze srodków UE. W grudniu 2020 roku złożono wniosek o rozszerzenie zakresu rzeczowego projektu o wartość 7 105 966,66 zł dofinansowania ze środków UE. W kolumnie 14 oraz 16 wskazana kwota uwzględnia przedmiotowe rozszerzenie zakresu rzeczowego projektu (27 112 393,94 zł + 7 105 966,66 zł).
</t>
  </si>
  <si>
    <t>Dane wg stanu na 31.12.2020 r. Proszę o weryfikację informacji</t>
  </si>
  <si>
    <t>Zakres</t>
  </si>
  <si>
    <t xml:space="preserve">Proszę o weryfykacją informacji. Nowe / zmienione informacje w stosunku do sprawozdania za 2019 r. zaznaczono kolorem żółtym. Tabela dotyczy PD przyjętych do końca 2020 r. i ujmuje również zgłoszone zmiany z wykorzystaniem formularza zmian. </t>
  </si>
  <si>
    <t xml:space="preserve">Proszę o podanie alokacji na poszczególne działania / poddziałania wg stanu na 31.12.2020 r. Proszę o wskazanie odpowiednio wkładu UE (EFS/EFRR), krajowego wkładu publicznego (w podziale na środki budżetu państwa, JST i inne) oraz środków prywatnych. </t>
  </si>
  <si>
    <t>Samodzielny Publiczny Zespół Opieki Zdrowotnej w Sanoku</t>
  </si>
  <si>
    <t>Samodzielny Publiczny Zespół Opieki Zdrowotnej
w Sanoku</t>
  </si>
  <si>
    <t xml:space="preserve">Wartość podpisanych umów - wsparcie UE [pln] </t>
  </si>
  <si>
    <t>Wartość podpisanych umów - wartośc wydatków kwalifikowalnych [pln]</t>
  </si>
  <si>
    <t>Wartość podpisanych umów - wartośc wydatków ogółem [pln]</t>
  </si>
  <si>
    <t>Profilaktyka, diagnostyka i kompleksowe leczenie chorób układu oddechowego z chirurgicznym i chemicznym leczeniem nowotworów klatki piersiowej na oddziałach klinicznych oraz rehabilitacją-etap I, II i III.</t>
  </si>
  <si>
    <t>12/2021/XXV</t>
  </si>
  <si>
    <t>XXV posiedzenie KS</t>
  </si>
  <si>
    <t>RPO WPK.8.K.7</t>
  </si>
  <si>
    <t>Szkolenia z zakresu opieki i rehabilitacji osób sprawujących opiekę nad osobami potrzebującymi wspracia w codziennym funkcjonowaniu (rodziny, opiekunowie prawni) oraz tworzenie i/lub funkcjonowanie wypożyczalni sprzętu pielęgnacyjnego, rehabilitacyjnego i wspomagającego w połączeniu z nauką ich obsługi i doradztwem w zakresie jego wykorzystania w celu tworzenia warunków do opieki domowej</t>
  </si>
  <si>
    <t>II kwartał 2021</t>
  </si>
  <si>
    <t>17/2021/XXVI</t>
  </si>
  <si>
    <t>XXVI posiedzenie KS</t>
  </si>
  <si>
    <t>RPO WPK.8.K.8</t>
  </si>
  <si>
    <t>13i</t>
  </si>
  <si>
    <t>Komentarz, np. konkurs potwórzony / unieważniony; projekt pozakonkursowy nie został przyjęty itp..</t>
  </si>
  <si>
    <t xml:space="preserve">Tabela 3. Wykaz działań na rzecz COVID-19 na podstawie informacji przekazanych do SKS </t>
  </si>
  <si>
    <t>Tabela 4: Ewaluacje w ochronie zdrowia</t>
  </si>
  <si>
    <t>TAK/NIE/NIE DOTYCZY</t>
  </si>
  <si>
    <t>Jeżeli tak proszę o krótką informację o wynikach ewaluacji (5 zdań)</t>
  </si>
  <si>
    <t xml:space="preserve">Tabela 5: Wybrane efekty działań </t>
  </si>
  <si>
    <t>Poziom wykonania wskaźnika [%]</t>
  </si>
  <si>
    <t>Komentarz</t>
  </si>
  <si>
    <t>Liczba podmiotów, które udostępniły on-line informacje sektora publicznego (szt.)</t>
  </si>
  <si>
    <t>Liczba osób objętych programem zdrowotnym dzięki EFS (os.)</t>
  </si>
  <si>
    <t>Liczba osób, które dzięki interwencji EFS zgłosiły się na badanie profilaktyczne (os.)</t>
  </si>
  <si>
    <t>Ludność objęta ulepszonymi usługami zdrowotnymi (os.)</t>
  </si>
  <si>
    <t>Liczba wspartych podmiotów leczniczych (szt.)</t>
  </si>
  <si>
    <t>Liczba usług publicznych udostępnionych  on-line o stopniu dojrzałości co najmniej 3 (szt.)</t>
  </si>
  <si>
    <t>Liczba osób zagrożonych ubóstwem lub wykluczeniem społecznym objętych usługami zdrowotnymi  w programie (os.)</t>
  </si>
  <si>
    <t>Liczba wspartych w programie miejsc świadczenia usług zdrowotnych, istniejących po zakończeniu projektu (szt.)</t>
  </si>
  <si>
    <t>-</t>
  </si>
  <si>
    <t>RPPK.11.01.00</t>
  </si>
  <si>
    <t>Podniesienie efektywności i dostępności e-usług - REACT-EU</t>
  </si>
  <si>
    <t xml:space="preserve">  </t>
  </si>
  <si>
    <t>Profilaktyka, diagnostyka i kompleksowe leczenie chorób układu oddechowego z chirurgicznym i chemicznym leczeniem nowotworów klatki piersiowej na oddziałach klinicznych oraz rehabilitacją.</t>
  </si>
  <si>
    <r>
      <rPr>
        <strike/>
        <sz val="9"/>
        <color theme="1"/>
        <rFont val="Arial"/>
        <family val="2"/>
        <charset val="238"/>
      </rPr>
      <t xml:space="preserve">
</t>
    </r>
    <r>
      <rPr>
        <sz val="9"/>
        <color theme="1"/>
        <rFont val="Arial"/>
        <family val="2"/>
        <charset val="238"/>
      </rPr>
      <t>Województwo Podkarpackie</t>
    </r>
  </si>
  <si>
    <t>TAK</t>
  </si>
  <si>
    <t>NIE</t>
  </si>
  <si>
    <t>NIE DOTYCZY</t>
  </si>
  <si>
    <t>Nazwa Programu: Regionalny Program Operacyjny Województwa Podkarpackiego na lata 2014 – 2020</t>
  </si>
  <si>
    <t>UNIWERSYTECKI SZPITAL KLINICZNY IM. FRYDERYKA CHOPINA W RZESZOWIE</t>
  </si>
  <si>
    <t>Kliniczny Szpital Wojewódzki nr 1 im. Fryderyka Chopina w Rzeszowie</t>
  </si>
  <si>
    <t>Tarnobrzeg</t>
  </si>
  <si>
    <t>Wojewódzki Szpital im. Zofii Zamoyskich Tarnowskiej w Tarnobrzegu</t>
  </si>
  <si>
    <t xml:space="preserve">Liczba karetek pogotowia i pojazdów zakupionych na potrzeby reagowania kryzysowego (CV11) szt. </t>
  </si>
  <si>
    <t xml:space="preserve">Liczba laboratoriów, które zostały nowowybudowane, nowowyposażone lub o zwiększonych możliwościach testowania COVID-19 (CV9) szt. </t>
  </si>
  <si>
    <t xml:space="preserve">Liczba zakupionych respiratorów w celu wsparcia leczenia COVID-19 (CV7) szt. </t>
  </si>
  <si>
    <t>Liczba zakupionych środków ochrony indywidualnej (CV6) szt.</t>
  </si>
  <si>
    <t>Wartość sprzętu IT oraz oprogramowania/licencji finansowanych w odpowiedzi na COVID-19 dla sektora ochrony zdrowia (CV4b) EUR</t>
  </si>
  <si>
    <t>Wartość sprzętu IT oraz oprogramowania/licencji finansowanych w odpowiedzi na COVID-19 (CV4) EUR</t>
  </si>
  <si>
    <t>Wartość zakupionego sprzętu medycznego (CV2) EUR</t>
  </si>
  <si>
    <t>Przedmiotowe wskaźniki realizowane są w OP VI Spójność przestrzenna i społeczna, Działanie 6.2 Infrastruktura ochrony zdrowia i pomocy społecznej w ramach dwóch projektów pozakonkursowych uruchomionych na rzecz przeciwdziałania skutkom COVID-19 (szczegółowe informacje zawarte w zakładce PK_Projekty_COVID).</t>
  </si>
  <si>
    <t>SUMA euro</t>
  </si>
  <si>
    <t>SUMA pln</t>
  </si>
  <si>
    <t>SUMA</t>
  </si>
  <si>
    <r>
      <t>Zgodnie z planami IP/IZ środki dedykowane wyłącznie obszarowi zdrowie 
-</t>
    </r>
    <r>
      <rPr>
        <b/>
        <sz val="14"/>
        <rFont val="Calibri"/>
        <family val="2"/>
        <charset val="238"/>
        <scheme val="minor"/>
      </rPr>
      <t xml:space="preserve"> </t>
    </r>
    <r>
      <rPr>
        <b/>
        <sz val="9"/>
        <rFont val="Arial"/>
        <family val="2"/>
        <charset val="238"/>
      </rPr>
      <t>budżet jst [euro]</t>
    </r>
  </si>
  <si>
    <t>kurs (wg tabeli NBP 251/A/NBP/2023 z dnia 2023-12-29)</t>
  </si>
  <si>
    <t>Czy w 2023 r. realizowali Państwo ewaluację z zakresu ochrony zdrowia (w całości lub częściowo poświęconej wsparciu ze środków UE ochrony zdrowia)?</t>
  </si>
  <si>
    <t>Wartość osiągnięta (stan na 31.12.2023 r.)</t>
  </si>
  <si>
    <t>Wartość docelowa (stan na 31.12.2023 r.)</t>
  </si>
  <si>
    <t xml:space="preserve">Wartość alokacji UE w działaniu 7.6 Programy profilaktyczne i zdrowotne w regionie (PI 8vi) została zmniejszona o kwotę 321 990 euro (z kwoty 3 245 258 euro do kwoty 2 923 268 euro), co zostało uwzględnione w przedmiotowej tabeli. </t>
  </si>
  <si>
    <t xml:space="preserve">Wartość alokacji UE w działaniu 6.2.1 Infrastruktura ochrony zdrowia (PI 9a) została zwiększona o kwotę 4 258 000 euro (z kwoty 85 756 455 euro do kwoty 90 014 455 euro), co zostało uwzględnione w przedmiotowej tabeli. </t>
  </si>
  <si>
    <t>TAK, tematykę ochrony zdrowia poruszono w badaniu pn. Ewaluacja wpływu RPO WP 2014-2020 w obszarze rewitalizacji. Analizy w tym obszarze nie były głównym celem badania.</t>
  </si>
  <si>
    <t>Poprawa jakości i dostępności do świadczeń medycznych w  Klinicznym Szpitalu Wojewódzkim Nr 2 im. Św. Jadwigi Królowej w Rzeszowie</t>
  </si>
  <si>
    <t>Wartość zakupionych środków ochrony indywidualnej (CV1) EUR</t>
  </si>
  <si>
    <t xml:space="preserve">Wartość przedmiotowego wskaźnika jest składową z dwóch osi priorytetowych: 
1.	 II. Cyfrowe Podkarpackie, Działanie 2.1 Podniesienie efektywności i dostępności e-usług
•	Wartość osiągnięta (stan na 31.12.2023 r.) – 1 968
•	Wartość docelowa (stan na 31.12.2023 r.) – 1 800
•	Poziom wykonania wskaźnika [%]  - 109,33%
2.	XI. REACT-EU, Działanie 11.1 Podniesienie efektywności i dostępności e-usług - React-EU
•	Wartość osiągnięta (stan na 31.12.2023 r.) – 0
•	Wartość docelowa (stan na 31.12.2023 r.) – 28
•	Poziom wykonania wskaźnika [%]  - 0%
Brak postępu w osiągnięciu wartości docelowej wskaźnika w ramach OP XI wynika z okresu realizacji projektów (planowany termin zakończenia: 31.12.2023 r.).
Wskaźnik realizowany jest przez 9 projektów, z czego żaden nie posiada jeszcze zatwierdzonego wniosku o płatność końcową (trwa ocena/poprawa). </t>
  </si>
  <si>
    <t>Samodzielny Publiczny Zespół Opieki Zdrowotnej nr 1 w Rzeszowie</t>
  </si>
  <si>
    <t>Przedmiotem projektu jest rozbudowa budynku Podkarpackiego Centrum Chorób Płuc w Rzeszowie o pawilon „D”, należącego do Uniwersyteckiego Szpitala Klinicznego im. F. Chopina w Rzeszowie, wraz z wykonaniem niezbędnej infrastruktury technicznej, instalacji wewnętrznych, zagospodarowaniem terenu. Projekt obejmuje także zakup wyposażenia niezbędnego do prawidłowego świadczenia usług zdrowotnych przez PCCHP. Głównym celem przedmiotowego projektu jest zapewnienie kompleksowości i ciągłości realizowanych świadczeń medycznych w zakresie chorób układu oddechowego na terenie województwa podkarpackiego</t>
  </si>
  <si>
    <t>Celem badania była ocena wpływu projektów rewitalizacyjnych realizowanych w ramach RPO WP 2014-2020 na sytuację obszarów rewitalizowanych, w tym poprawę jakości życia mieszkańców oraz ożywienie gospodarcze i społeczne tych obszarów. Poprzez wymóg komplementarności działań wyrażający się we wzajemnym powiązaniu projektów, zapewniono wielotorowość i wieloaspektowość procesu rewitalizacji. Znaczna część realizowanych działań miała na celu zwiększenie dostępu do usług publicznych i zmiany w sferze przestrzenno-funkcjonalnej w taki sposób, by poprzez przebudowę obiektów publicznych oraz przestrzeni publicznej na terenie gminy powstawały przyjazne, nowoczesne, bezpieczne przestrzenie przeznaczone do użytku mieszkańców. Odnosiło się to także do obszaru usług zdrowotnych. Na rewitalizowanych obszarach powstały centra i punkty rehabilitacji, które wyposażano w niezbędny sprzęt dla osób potrzebujących tego rodzaju wsparcia, poradnie psychologiczne, domy opieki społecznej, a także przeprowadzono remonty placówek medycznych (np. remont szpitala), których celem było zwiększenie dostępności i jakości usług zdrowotnych w regionie oraz poprawa bezpieczeństwa zdrowotnego. Poprawę efektywności systemu ochrony zdrowia w obszarze oddziaływania projektów zapewniło unowocześnienie zasobów infrastrukturalnych i dostosowanie jakości świadczonych usług medycznych do aktualnych potrzeb mieszkańców rewitalizowanego obszaru.</t>
  </si>
  <si>
    <t>W ramach programu RPO WP 2014-2020 w OP VIII nie wydzielono odrębnej alokacji dot. obszaru zdrowia, w związku z czym w podanych informacjach uwzględniono kwoty wynikające z alokacji ogłoszonych naborów. Kwoty te pomniejszono o wartości naborów, które wskutek nierozstrzygnięcia lub niewyczerpania alokacji zostały powtórzone lub nie zostały rozstrzygnięte. Ponadto, podane kwoty pomniejszono o wartości rozwiązanych umów. Do przeliczenia wartości na euro zastosowano kurs 1 EUR= 4,3480 PLN.</t>
  </si>
  <si>
    <t>Odnosząc się do działania 2.1 Podniesienie efektywności i dostępności e-usług (PI 2c), alokacja wskazana w SZOOP RPO WP 2014-2020 z dnia 13.12.2023 r. w wysokości 70 889 172 euro, obejmuje kilka obszarów wsparcia, tj. usługi i aplikacje w zakresie e-administracji, dostęp do informacji sektora publicznego, a także obszar zdrowia. Zgodnie z zapisami Programu z dnia 16.08.2023 r. z całej alokacji Działania 2.1, tj. 70 889 172 euro na obszar zdrowia została przeznaczona kwota 17 211 337 euro (patrz: tabela kategorii interwencji w OP2 w Programie, kategoria 081). Kwoty w kolumnach od 9 do 14 wyliczone zostały proporcją w odniesieniu do kwot wskazanych w Osi Priorytetowej II Cyfrowe podkarpackie w Indykatywnym planie finansowym z SZOOP RPO WP 2014-2020 z dnia 13.12.2023 r.</t>
  </si>
  <si>
    <t xml:space="preserve">Wartość alokacji UE w działaniu 11.1 Podniesienie efektywności i dostępności e-usług - REACT-EU (PI 13i) została zmniejszona o kwotę 323 321 euro (z kwoty 6 815 959 euro do kwoty 6 492 638 euro), co zostało uwzględnione w przedmiotowej tabeli. </t>
  </si>
  <si>
    <r>
      <t xml:space="preserve">Niniejszy projekt w wyniku podpisanego 30 czerwca 2021 r. aneksu do umowy oraz realokacji około 4,3 mln EUR został rozszerzony o działania antycovidowe polegające na niwelowaniu konsekwencji zdrowotnych wynikających z pandemii. IZ zaktualizowała w zw. z powyższym cele końcowe dla wybranych wskaźników oraz uwzględniła w aneksowanym projekcie wskaźniki niezbędne do monitorowania COVID-19.
Głównym celem realizowanego projektu jest  zapewnienie kompleksowości i ciągłości realizowanych świadczeń medycznych w zakresie chorób układu oddechowego na terenie województwa podkarpackiego. W wyniku rozszerzenia projektu o działania antycovidowe cel ten nie uległ zmianie, natomiast dostosowany został do sytuacji obecnie panującej na świecie i związany jest z przeciwdziałaniem rozprzestrzeniania się wirusa SARS-CoV-2. Realizacja inwestycji o zwiększonym zakresie w całości pozwoli na przygotowanie wszystkich komórek szpitalnych do przyjęcia pacjentów po przebytej chorobie COVID-19. 
</t>
    </r>
    <r>
      <rPr>
        <sz val="9"/>
        <color theme="1"/>
        <rFont val="Arial"/>
        <family val="2"/>
        <charset val="238"/>
      </rPr>
      <t>W kolumnie 15 wkład krajowy [PLN] wpisana została wartość krajowych środków publicznych (23 404 814,51 PLN) objemująca środki z budżetu państwa (13 604 930,52 PLN) oraz środki z budżetu jednostek samorządu terytorialnego i środki pochodzące z Rządowego Funduszu Inwestycji Lokalnych (w łączej kwocie 9 799 883,99 PLN).</t>
    </r>
  </si>
  <si>
    <r>
      <t xml:space="preserve">Wszystkie działania realizowane w ramach projektu zostały uzgodnione z Wojewodą Podkarpackim i Podkarpackim Państwowym Inspektorem Sanitarnym w ramach powołanego Komitetu Sterującego Projektu.
Partnerami w projekcie są podmioty lecznicze znajdujące się w Wykazie podmiotów udzielających świadczeń opieki zdrowotnej, w tym transportu sanitarnego, w związku z przeciwdziałaniem COVID-19, o którym mowa w Obwieszczeniu Wojewody Podkarpackiego nr 3 z dnia 23 marca 2020 r. z póżn. zm. oraz podmioty wskazane przez UM.
W grudniu 2020 roku złożono wniosek o rozszerzenie zakresu rzeczowego projektu o wartość 7 105 966,66 zł dofinansowania ze środków UE (aneks nr 1).
W 2021 r. dwukrotnie aneksowano umowę dla przedmiotowego projektu.
Uchwałą Nr 284/5604/21 Zarządu Województwa Podkarpackiego w Rzeszowie z dnia 1 czerwca 2021 r. (aneks nr 2) wprowadzone zostały następujące zmiany:
rozszerzenie zakresu rzeczowego w odniesieniu do 4 spośród 18 partnerów realizujących projekt, tj.:
- Wojewódzkiego Szpitala im. Św. Ojca Pio w Przemyślu (zwiększenie wartości projektu o 4 372 720,00 zł),
- Klinicznego Szpitala Wojewódzkiego Nr 2 im. Św. Jadwigi Królowej w Rzeszowie (zwiększenie wartości projektu o 1 463 600,00 zł),
- Regionalnego Centrum Krwiodawstwa i Krwiolecznictwa (zwiększenie wartości projektu o 315 000,00 zł),
- Wojewódzkiego Szpitala Podkarpackiego im. Jana Pawła II w Krośnie (zwiększenie wartości projektu o 968 000,00 zł).
Wnioskowane rozszerzenie zakresu rzeczowego projektu dotyczyło zakupu dodatkowego sprzętu, aparatury medycznej oraz testów PCR przeznaczonych do działań mających na celu przeciwdziałanie rozprzestrzeniania się koronawirusa SARS-CoV-2 oraz ograniczenia wystąpienia negatywnych skutków COVID-19 na terenie Województwa Podkarpackiego. Wnioskowane zwiększenie kosztów kwalifikowalnych i dofinansowania ze środków EFRR wynosiło 7 119 320,00 zł.
Uchwałą Nr 309/6116/21 Zarządu Województwa Podkarpackiego w Rzeszowie z dnia 31 sierpnia 2021 r. (aneks nr 3) wprowadzone zostały następujące zmiany:
rozszerzenie zakresu rzeczowego w odniesieniu do 2 spośród 18 partnerów realizujących projekt, tj.:
- Wojewódzkiego Szpitala Podkarpackiego im. Jana Pawła II w Krośnie (zwiększenie wartości projektu o 1 080 000,00 zł),
- Zespołu Opieki Zdrowotnej w Dębicy.
Wnioskowane przez Wojewódzki Szpital Podkarpacki im. Jana Pawła II w Krośnie rozszerzenie zakresu rzeczowego projektu dotyczyło zakupu dodatkowych ambulansów transportowych (2 szt.), aparatu ultrasonograficznego, szafy do przechowywania bronchofiberoskopów oraz łóżka reanimacyjnego z oprzyrządowaniem (5 szt.) i wiązało się ze zwiększeniem wartości kosztów kwalifikowalnych i dofinansowania ze środków EFRR o 1 080 000,00 zł. Rozszerzenie zakresu rzeczowego wnioskowane przez Zespół Opieki Zdrowotnej w Dębicy dotyczyło natomiast zwiększenia ilości łóżek reanimacyjnych z oprzyrządowaniem (z 3 szt. na 8 szt.) i nie wiązało się ze zwiększeniem wartości wydatków kwalifikowalnych i dofinansowania w projekcie. Pierwotnie bowiem Zespół Opieki Zdrowotnej w Dębicy planował zakup 3 sztuk łóżek o wartości jednostkowej 35 000,00 zł brutto (łączna wartość 105 000,00 zł brutto), jednak ze względu na dynamiczną sytuację epidemologiczną zawnioskował o zakup 8 szt. łóżek o wartości jednostkowej brutto 13 125,00 zł (łączna wartość również wynosi 105 000,00 zł brutto). Wnioskowane zmiany zostały zaakceptowane przez Komitet Sterujący w dniu 29 stycznia 2021 r
Uchwałą Nr 384/7629/22 Zarządu Województwa Podkarpackiego z dnia 27 kwietnia 2022 r. wprowadzone zostały następujące zmiany:
- zakończenie realizacji Projektu ustalono na 30 kwietnia 2022 r.
- dodano 2 Partnerów projektu – Wojewódzki Szpital im. Zofii z Zamoyskich Tarnowskiej w Tarnobrzegu i Kliniczny Szpital Wojewódzki nr 1 im. fryderyka Chopina w Rzeszowie, który nie jest upoważniony do ponoszenia wydatków.
- rozszerzenie zakresu rzeczowego w odniesieniu do Wojewódzkiego Szpitala Podkarpackiego im. Jana Pawła w Krośnie w zakresie zakupu dodatkowego aparatu USG dla Oddziału Anestezjologii i Terapii oraz 2 szt. aparatów do znieczuleń ultrasonograficznych dla Oddziału Anestezjologii i Intensywnej Terapii. Zwiększenie wartości wydatków kwalifikowanych i dofinansowania ze środków EFRR o 470 000,00 zł;
- Wojewódzki Szpital im. Zofii z Zamoyskich Tarnowskiej w Tarnobrzegu w zakresie zakupu tomografu komputerowego dla Pracowni tomografii Komputerowej – zwiększenie wartości wydatków kwalifikowanych i dofinansowania ze środków EFRR o 693 306,13 zł;
- wojewódzki Szpital im. Św. Ojca Pio w Przemyślu w zakresie zakupu materiałów jednorazowych - zwiększenie wartości wydatków kwalifikowanych i dofinansowania ze środków EFRR o 290 839,32 zł
</t>
    </r>
    <r>
      <rPr>
        <sz val="9"/>
        <color theme="1"/>
        <rFont val="Arial"/>
        <family val="2"/>
        <charset val="238"/>
      </rPr>
      <t xml:space="preserve">W wyniku wprowadzonych zmian, montaż finansowy projektu przedstawia się następująco:
1) całkowita wartość projektu wynosi: 40 749 241,65 zł,
2) wydatki kwalifikowalne wynoszą: 34 633 554,13 zł,
3) dofinansowanie z EFRR wynosi: 34 633 554,13 zł,
4) wkład własny obejmujący wydatki niekwalifikowane): 6 115 687,57 zł.
W kolumnie 15 i 17 wkład krajowy [PLN] została wpisana wartość 0, ponieważ w projekcie nie występują krajowe środki publiczne pochodzące z budżetu państwa ani z budżetu jednostek samorządu terytorialnego. W ramach krajowych środków publicznych w projekcie wykazane zostały jedynie inne środki publiczne w wysokości 6 115 687,57 [PLN], które stanowią koszty niekwalifikowalne partnerów.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</si>
</sst>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0.0000"/>
  </numFmts>
  <fonts count="40"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theme="1"/>
      <name val="Arial"/>
      <family val="2"/>
      <charset val="238"/>
    </font>
    <font>
      <sz val="11"/>
      <color theme="1"/>
      <name val="Arial"/>
      <family val="2"/>
      <charset val="238"/>
    </font>
    <font>
      <sz val="10"/>
      <color theme="1"/>
      <name val="Calibri"/>
      <family val="2"/>
      <charset val="238"/>
      <scheme val="minor"/>
    </font>
    <font>
      <b/>
      <u/>
      <sz val="9"/>
      <color theme="1"/>
      <name val="Arial"/>
      <family val="2"/>
      <charset val="238"/>
    </font>
    <font>
      <b/>
      <sz val="9"/>
      <color theme="1"/>
      <name val="Arial"/>
      <family val="2"/>
      <charset val="238"/>
    </font>
    <font>
      <b/>
      <sz val="16"/>
      <color theme="1"/>
      <name val="Arial"/>
      <family val="2"/>
      <charset val="238"/>
    </font>
    <font>
      <sz val="9"/>
      <color theme="1"/>
      <name val="Arial"/>
      <family val="2"/>
      <charset val="238"/>
    </font>
    <font>
      <b/>
      <sz val="14"/>
      <color theme="1"/>
      <name val="Calibri"/>
      <family val="2"/>
      <charset val="238"/>
      <scheme val="minor"/>
    </font>
    <font>
      <sz val="9"/>
      <name val="Arial"/>
      <family val="2"/>
      <charset val="238"/>
    </font>
    <font>
      <sz val="11"/>
      <name val="Calibri"/>
      <family val="2"/>
      <charset val="238"/>
      <scheme val="minor"/>
    </font>
    <font>
      <sz val="11"/>
      <color rgb="FFFF0000"/>
      <name val="Calibri"/>
      <family val="2"/>
      <charset val="238"/>
      <scheme val="minor"/>
    </font>
    <font>
      <sz val="9"/>
      <color theme="1"/>
      <name val="Calibri"/>
      <family val="2"/>
      <charset val="238"/>
      <scheme val="minor"/>
    </font>
    <font>
      <i/>
      <sz val="9"/>
      <name val="Arial"/>
      <family val="2"/>
      <charset val="238"/>
    </font>
    <font>
      <b/>
      <sz val="9"/>
      <name val="Arial"/>
      <family val="2"/>
      <charset val="238"/>
    </font>
    <font>
      <b/>
      <sz val="12"/>
      <color theme="1"/>
      <name val="Arial"/>
      <family val="2"/>
      <charset val="238"/>
    </font>
    <font>
      <b/>
      <i/>
      <sz val="11"/>
      <color theme="1"/>
      <name val="Calibri"/>
      <family val="2"/>
      <charset val="238"/>
      <scheme val="minor"/>
    </font>
    <font>
      <b/>
      <i/>
      <sz val="10"/>
      <color theme="1"/>
      <name val="Calibri"/>
      <family val="2"/>
      <charset val="238"/>
      <scheme val="minor"/>
    </font>
    <font>
      <b/>
      <sz val="10"/>
      <color theme="1"/>
      <name val="Calibri"/>
      <family val="2"/>
      <charset val="238"/>
      <scheme val="minor"/>
    </font>
    <font>
      <sz val="10"/>
      <name val="Calibri"/>
      <family val="2"/>
      <charset val="238"/>
      <scheme val="minor"/>
    </font>
    <font>
      <b/>
      <i/>
      <sz val="11"/>
      <name val="Calibri"/>
      <family val="2"/>
      <charset val="238"/>
      <scheme val="minor"/>
    </font>
    <font>
      <b/>
      <sz val="10"/>
      <name val="Calibri"/>
      <family val="2"/>
      <charset val="238"/>
    </font>
    <font>
      <b/>
      <sz val="10"/>
      <name val="Calibri"/>
      <family val="2"/>
      <charset val="238"/>
      <scheme val="minor"/>
    </font>
    <font>
      <b/>
      <u/>
      <sz val="9"/>
      <name val="Arial"/>
      <family val="2"/>
      <charset val="238"/>
    </font>
    <font>
      <b/>
      <sz val="11"/>
      <name val="Calibri"/>
      <family val="2"/>
      <charset val="238"/>
      <scheme val="minor"/>
    </font>
    <font>
      <b/>
      <sz val="14"/>
      <name val="Calibri"/>
      <family val="2"/>
      <charset val="238"/>
      <scheme val="minor"/>
    </font>
    <font>
      <sz val="11"/>
      <name val="Arial"/>
      <family val="2"/>
      <charset val="238"/>
    </font>
    <font>
      <sz val="9"/>
      <name val="Calibri"/>
      <family val="2"/>
      <charset val="238"/>
      <scheme val="minor"/>
    </font>
    <font>
      <b/>
      <sz val="9"/>
      <color theme="1"/>
      <name val="Calibri"/>
      <family val="2"/>
      <charset val="238"/>
      <scheme val="minor"/>
    </font>
    <font>
      <strike/>
      <sz val="9"/>
      <color theme="1"/>
      <name val="Arial"/>
      <family val="2"/>
      <charset val="238"/>
    </font>
    <font>
      <sz val="10"/>
      <name val="Arial"/>
      <family val="2"/>
      <charset val="238"/>
    </font>
    <font>
      <b/>
      <i/>
      <sz val="9"/>
      <name val="Arial"/>
      <family val="2"/>
      <charset val="238"/>
    </font>
    <font>
      <u/>
      <sz val="10"/>
      <name val="Calibri"/>
      <family val="2"/>
      <charset val="238"/>
      <scheme val="minor"/>
    </font>
    <font>
      <sz val="10"/>
      <color theme="1" tint="0.249977111117893"/>
      <name val="Calibri"/>
      <family val="2"/>
      <charset val="238"/>
      <scheme val="minor"/>
    </font>
    <font>
      <sz val="10"/>
      <color theme="6" tint="-0.249977111117893"/>
      <name val="Calibri"/>
      <family val="2"/>
      <charset val="238"/>
      <scheme val="minor"/>
    </font>
    <font>
      <sz val="10"/>
      <color theme="6" tint="-0.249977111117893"/>
      <name val="Calibri"/>
      <family val="2"/>
      <scheme val="minor"/>
    </font>
    <font>
      <b/>
      <sz val="11"/>
      <color theme="1"/>
      <name val="Arial"/>
      <family val="2"/>
      <charset val="238"/>
    </font>
    <font>
      <b/>
      <sz val="11"/>
      <name val="Arial"/>
      <family val="2"/>
      <charset val="238"/>
    </font>
  </fonts>
  <fills count="17">
    <fill>
      <patternFill patternType="none"/>
    </fill>
    <fill>
      <patternFill patternType="gray125"/>
    </fill>
    <fill>
      <patternFill patternType="solid">
        <fgColor rgb="FFD5D9E2"/>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E699"/>
        <bgColor rgb="FF000000"/>
      </patternFill>
    </fill>
    <fill>
      <patternFill patternType="solid">
        <fgColor theme="8" tint="0.39997558519241921"/>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0"/>
        <bgColor theme="6" tint="0.79998168889431442"/>
      </patternFill>
    </fill>
  </fills>
  <borders count="3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right style="thin">
        <color indexed="64"/>
      </right>
      <top/>
      <bottom/>
      <diagonal/>
    </border>
  </borders>
  <cellStyleXfs count="5">
    <xf numFmtId="0" fontId="0" fillId="0" borderId="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2" fillId="0" borderId="0"/>
  </cellStyleXfs>
  <cellXfs count="333">
    <xf numFmtId="0" fontId="0" fillId="0" borderId="0" xfId="0"/>
    <xf numFmtId="164" fontId="0" fillId="0" borderId="0" xfId="1" applyFont="1"/>
    <xf numFmtId="4" fontId="4" fillId="0" borderId="0" xfId="0" applyNumberFormat="1" applyFont="1"/>
    <xf numFmtId="0" fontId="4" fillId="0" borderId="0" xfId="0" applyFont="1"/>
    <xf numFmtId="4" fontId="0" fillId="0" borderId="0" xfId="0" applyNumberFormat="1"/>
    <xf numFmtId="0" fontId="5" fillId="0" borderId="0" xfId="0" applyFont="1"/>
    <xf numFmtId="0" fontId="6" fillId="0" borderId="0" xfId="0" applyFont="1"/>
    <xf numFmtId="0" fontId="7" fillId="0" borderId="0" xfId="0" applyFont="1"/>
    <xf numFmtId="0" fontId="8" fillId="0" borderId="0" xfId="0" applyFont="1"/>
    <xf numFmtId="0" fontId="3" fillId="0" borderId="0" xfId="0" applyFont="1"/>
    <xf numFmtId="0" fontId="9" fillId="2" borderId="1" xfId="0" applyFont="1" applyFill="1" applyBorder="1" applyAlignment="1">
      <alignment horizontal="left" vertical="top" wrapText="1"/>
    </xf>
    <xf numFmtId="0" fontId="2" fillId="0" borderId="0" xfId="0" applyFont="1" applyAlignment="1">
      <alignment horizontal="center" vertical="center"/>
    </xf>
    <xf numFmtId="0" fontId="9" fillId="2" borderId="11" xfId="0" applyFont="1" applyFill="1" applyBorder="1" applyAlignment="1">
      <alignment horizontal="center" vertical="top" wrapText="1"/>
    </xf>
    <xf numFmtId="0" fontId="9" fillId="2" borderId="1" xfId="0" applyFont="1" applyFill="1" applyBorder="1" applyAlignment="1">
      <alignment horizontal="center" vertical="top" wrapText="1"/>
    </xf>
    <xf numFmtId="0" fontId="7" fillId="2" borderId="17" xfId="0" applyFont="1" applyFill="1" applyBorder="1" applyAlignment="1">
      <alignment horizontal="left" vertical="top" wrapText="1"/>
    </xf>
    <xf numFmtId="0" fontId="7" fillId="2" borderId="18" xfId="0" applyFont="1" applyFill="1" applyBorder="1" applyAlignment="1">
      <alignment horizontal="left" vertical="top" wrapText="1"/>
    </xf>
    <xf numFmtId="0" fontId="9" fillId="0" borderId="0" xfId="0" applyFont="1"/>
    <xf numFmtId="0" fontId="12" fillId="0" borderId="0" xfId="0" applyFont="1"/>
    <xf numFmtId="4" fontId="12" fillId="0" borderId="0" xfId="0" applyNumberFormat="1" applyFont="1" applyAlignment="1">
      <alignment horizontal="left" vertical="center"/>
    </xf>
    <xf numFmtId="0" fontId="12" fillId="0" borderId="0" xfId="0" applyFont="1" applyAlignment="1">
      <alignment horizontal="left" vertical="center"/>
    </xf>
    <xf numFmtId="0" fontId="11" fillId="0" borderId="1" xfId="0" applyFont="1" applyBorder="1" applyAlignment="1">
      <alignment horizontal="center" vertical="center"/>
    </xf>
    <xf numFmtId="0" fontId="11" fillId="0" borderId="14" xfId="0" applyFont="1" applyBorder="1" applyAlignment="1">
      <alignment horizontal="center" vertical="center"/>
    </xf>
    <xf numFmtId="0" fontId="13" fillId="0" borderId="0" xfId="0" applyFont="1"/>
    <xf numFmtId="0" fontId="14" fillId="0" borderId="0" xfId="0" applyFont="1"/>
    <xf numFmtId="164" fontId="14" fillId="0" borderId="0" xfId="1" applyFont="1"/>
    <xf numFmtId="0" fontId="14" fillId="0" borderId="0" xfId="0" applyFont="1" applyAlignment="1">
      <alignment wrapText="1"/>
    </xf>
    <xf numFmtId="0" fontId="11" fillId="0" borderId="1" xfId="0" applyFont="1" applyBorder="1" applyAlignment="1">
      <alignment horizontal="left" vertical="top" wrapText="1"/>
    </xf>
    <xf numFmtId="4" fontId="11" fillId="0" borderId="1" xfId="1" applyNumberFormat="1" applyFont="1" applyFill="1" applyBorder="1" applyAlignment="1">
      <alignment horizontal="right" vertical="top" wrapText="1"/>
    </xf>
    <xf numFmtId="0" fontId="11" fillId="0" borderId="11" xfId="0" applyFont="1" applyBorder="1" applyAlignment="1">
      <alignment horizontal="left" vertical="top" wrapText="1"/>
    </xf>
    <xf numFmtId="0" fontId="0" fillId="0" borderId="0" xfId="0" applyAlignment="1">
      <alignment horizontal="center" vertical="center" wrapText="1"/>
    </xf>
    <xf numFmtId="0" fontId="9" fillId="0" borderId="0" xfId="0" applyFont="1" applyAlignment="1">
      <alignment wrapText="1"/>
    </xf>
    <xf numFmtId="0" fontId="9" fillId="0" borderId="11" xfId="0" applyFont="1" applyBorder="1" applyAlignment="1">
      <alignment horizontal="left" vertical="top" wrapText="1"/>
    </xf>
    <xf numFmtId="0" fontId="9" fillId="0" borderId="1" xfId="0" applyFont="1" applyBorder="1" applyAlignment="1">
      <alignment horizontal="left" vertical="top" wrapText="1"/>
    </xf>
    <xf numFmtId="4" fontId="9" fillId="0" borderId="1" xfId="1" applyNumberFormat="1" applyFont="1" applyFill="1" applyBorder="1" applyAlignment="1">
      <alignment horizontal="right" vertical="top" wrapText="1"/>
    </xf>
    <xf numFmtId="0" fontId="0" fillId="0" borderId="0" xfId="0" applyAlignment="1">
      <alignment horizontal="left"/>
    </xf>
    <xf numFmtId="0" fontId="9" fillId="0" borderId="11" xfId="0" applyFont="1" applyBorder="1" applyAlignment="1">
      <alignment vertical="top" wrapText="1"/>
    </xf>
    <xf numFmtId="164" fontId="9" fillId="0" borderId="1" xfId="1" applyFont="1" applyFill="1" applyBorder="1" applyAlignment="1">
      <alignment vertical="top" wrapText="1"/>
    </xf>
    <xf numFmtId="0" fontId="9" fillId="0" borderId="1" xfId="0" applyFont="1" applyBorder="1" applyAlignment="1">
      <alignment vertical="top" wrapText="1"/>
    </xf>
    <xf numFmtId="4" fontId="9" fillId="0" borderId="1" xfId="0" applyNumberFormat="1" applyFont="1" applyBorder="1" applyAlignment="1">
      <alignment horizontal="right" vertical="top" wrapText="1"/>
    </xf>
    <xf numFmtId="0" fontId="11" fillId="0" borderId="11" xfId="0" applyFont="1" applyBorder="1" applyAlignment="1">
      <alignment vertical="center"/>
    </xf>
    <xf numFmtId="0" fontId="11" fillId="0" borderId="1" xfId="0" applyFont="1" applyBorder="1" applyAlignment="1">
      <alignment vertical="center"/>
    </xf>
    <xf numFmtId="49" fontId="11" fillId="0" borderId="1" xfId="0" applyNumberFormat="1" applyFont="1" applyBorder="1" applyAlignment="1">
      <alignment horizontal="center" vertical="center"/>
    </xf>
    <xf numFmtId="4" fontId="11" fillId="0" borderId="1" xfId="0" applyNumberFormat="1" applyFont="1" applyBorder="1" applyAlignment="1">
      <alignment vertical="center"/>
    </xf>
    <xf numFmtId="0" fontId="11" fillId="0" borderId="13" xfId="0" applyFont="1" applyBorder="1" applyAlignment="1">
      <alignment vertical="center"/>
    </xf>
    <xf numFmtId="0" fontId="11" fillId="0" borderId="14" xfId="0" applyFont="1" applyBorder="1" applyAlignment="1">
      <alignment vertical="center"/>
    </xf>
    <xf numFmtId="0" fontId="11" fillId="0" borderId="14" xfId="0" quotePrefix="1" applyFont="1" applyBorder="1" applyAlignment="1">
      <alignment horizontal="center" vertical="center"/>
    </xf>
    <xf numFmtId="4" fontId="11" fillId="0" borderId="14" xfId="0" applyNumberFormat="1" applyFont="1" applyBorder="1" applyAlignment="1">
      <alignment vertical="center"/>
    </xf>
    <xf numFmtId="0" fontId="11" fillId="2" borderId="12" xfId="0" applyFont="1" applyFill="1" applyBorder="1" applyAlignment="1">
      <alignment horizontal="center" vertical="top" wrapText="1"/>
    </xf>
    <xf numFmtId="0" fontId="11" fillId="3" borderId="12"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5" borderId="1" xfId="0" applyFont="1" applyFill="1" applyBorder="1" applyAlignment="1">
      <alignment horizontal="left" vertical="top" wrapText="1"/>
    </xf>
    <xf numFmtId="4" fontId="11" fillId="5" borderId="1" xfId="1" applyNumberFormat="1" applyFont="1" applyFill="1" applyBorder="1" applyAlignment="1">
      <alignment horizontal="right" vertical="top" wrapText="1"/>
    </xf>
    <xf numFmtId="0" fontId="18" fillId="0" borderId="0" xfId="0" applyFont="1" applyAlignment="1">
      <alignment horizontal="left"/>
    </xf>
    <xf numFmtId="0" fontId="18" fillId="0" borderId="0" xfId="0" applyFont="1"/>
    <xf numFmtId="0" fontId="18" fillId="0" borderId="0" xfId="0" applyFont="1" applyAlignment="1">
      <alignment vertical="center"/>
    </xf>
    <xf numFmtId="0" fontId="18" fillId="0" borderId="0" xfId="0" applyFont="1" applyAlignment="1">
      <alignment horizontal="right"/>
    </xf>
    <xf numFmtId="0" fontId="19" fillId="0" borderId="0" xfId="0" applyFont="1" applyAlignment="1">
      <alignment horizontal="left"/>
    </xf>
    <xf numFmtId="0" fontId="20" fillId="6" borderId="19" xfId="0" applyFont="1" applyFill="1" applyBorder="1" applyAlignment="1">
      <alignment horizontal="center" vertical="center" wrapText="1"/>
    </xf>
    <xf numFmtId="0" fontId="20" fillId="6" borderId="1" xfId="0" applyFont="1" applyFill="1" applyBorder="1" applyAlignment="1">
      <alignment horizontal="center" vertical="center" wrapText="1"/>
    </xf>
    <xf numFmtId="0" fontId="5" fillId="0" borderId="0" xfId="0" applyFont="1" applyAlignment="1">
      <alignment horizontal="center" vertical="center" wrapText="1"/>
    </xf>
    <xf numFmtId="0" fontId="14" fillId="6" borderId="9"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4" fillId="6" borderId="20" xfId="0" applyFont="1" applyFill="1" applyBorder="1" applyAlignment="1">
      <alignment horizontal="center" vertical="center" wrapText="1"/>
    </xf>
    <xf numFmtId="0" fontId="14" fillId="6" borderId="19"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21" fillId="7" borderId="1" xfId="0" applyFont="1" applyFill="1" applyBorder="1" applyAlignment="1">
      <alignment horizontal="left" vertical="center" wrapText="1"/>
    </xf>
    <xf numFmtId="0" fontId="21" fillId="7" borderId="1" xfId="0" applyFont="1" applyFill="1" applyBorder="1" applyAlignment="1">
      <alignment horizontal="left" vertical="center"/>
    </xf>
    <xf numFmtId="0" fontId="21" fillId="7" borderId="1" xfId="0" applyFont="1" applyFill="1" applyBorder="1" applyAlignment="1">
      <alignment horizontal="center" vertical="center"/>
    </xf>
    <xf numFmtId="0" fontId="21" fillId="7" borderId="19" xfId="0" applyFont="1" applyFill="1" applyBorder="1" applyAlignment="1">
      <alignment vertical="center"/>
    </xf>
    <xf numFmtId="0" fontId="21" fillId="0" borderId="24" xfId="0" applyFont="1" applyBorder="1" applyAlignment="1">
      <alignment horizontal="left" vertical="center"/>
    </xf>
    <xf numFmtId="4" fontId="21" fillId="3" borderId="1" xfId="0" applyNumberFormat="1" applyFont="1" applyFill="1" applyBorder="1" applyAlignment="1">
      <alignment vertical="center"/>
    </xf>
    <xf numFmtId="0" fontId="21" fillId="3" borderId="1" xfId="0" applyFont="1" applyFill="1" applyBorder="1" applyAlignment="1">
      <alignment horizontal="center" vertical="center"/>
    </xf>
    <xf numFmtId="0" fontId="21" fillId="3" borderId="1" xfId="0" applyFont="1" applyFill="1" applyBorder="1" applyAlignment="1">
      <alignment horizontal="left" vertical="center"/>
    </xf>
    <xf numFmtId="0" fontId="21" fillId="3" borderId="19" xfId="0" applyFont="1" applyFill="1" applyBorder="1" applyAlignment="1">
      <alignment vertical="center"/>
    </xf>
    <xf numFmtId="0" fontId="21" fillId="3" borderId="1" xfId="0" applyFont="1" applyFill="1" applyBorder="1" applyAlignment="1">
      <alignment horizontal="left" vertical="center" wrapText="1"/>
    </xf>
    <xf numFmtId="0" fontId="21" fillId="0" borderId="9" xfId="0" applyFont="1" applyBorder="1" applyAlignment="1">
      <alignment horizontal="left" vertical="center"/>
    </xf>
    <xf numFmtId="0" fontId="21" fillId="3" borderId="9" xfId="0" applyFont="1" applyFill="1" applyBorder="1" applyAlignment="1">
      <alignment horizontal="left" vertical="center" wrapText="1"/>
    </xf>
    <xf numFmtId="0" fontId="5" fillId="0" borderId="0" xfId="0" applyFont="1" applyAlignment="1">
      <alignment horizontal="left"/>
    </xf>
    <xf numFmtId="0" fontId="22" fillId="0" borderId="0" xfId="0" applyFont="1" applyAlignment="1">
      <alignment horizontal="left"/>
    </xf>
    <xf numFmtId="43" fontId="23" fillId="8" borderId="1" xfId="2" applyFont="1" applyFill="1" applyBorder="1" applyAlignment="1">
      <alignment horizontal="right" vertical="center"/>
    </xf>
    <xf numFmtId="4" fontId="23" fillId="8" borderId="1" xfId="2" applyNumberFormat="1" applyFont="1" applyFill="1" applyBorder="1" applyAlignment="1">
      <alignment horizontal="right" vertical="center"/>
    </xf>
    <xf numFmtId="0" fontId="24" fillId="7" borderId="1" xfId="0" applyFont="1" applyFill="1" applyBorder="1" applyAlignment="1">
      <alignment horizontal="left" vertical="center"/>
    </xf>
    <xf numFmtId="0" fontId="12" fillId="0" borderId="0" xfId="0" applyFont="1" applyAlignment="1">
      <alignment horizontal="left" vertical="top"/>
    </xf>
    <xf numFmtId="164" fontId="21" fillId="0" borderId="0" xfId="0" applyNumberFormat="1" applyFont="1" applyAlignment="1">
      <alignment horizontal="center" vertical="center" wrapText="1"/>
    </xf>
    <xf numFmtId="0" fontId="21" fillId="3" borderId="0" xfId="0" applyFont="1" applyFill="1" applyAlignment="1">
      <alignment vertical="center" wrapText="1"/>
    </xf>
    <xf numFmtId="4" fontId="12" fillId="0" borderId="0" xfId="0" applyNumberFormat="1" applyFont="1" applyAlignment="1">
      <alignment horizontal="left" vertical="top"/>
    </xf>
    <xf numFmtId="0" fontId="16" fillId="0" borderId="0" xfId="0" applyFont="1"/>
    <xf numFmtId="0" fontId="26" fillId="0" borderId="0" xfId="0" applyFont="1" applyAlignment="1">
      <alignment horizontal="center" vertical="center"/>
    </xf>
    <xf numFmtId="0" fontId="28" fillId="0" borderId="0" xfId="0" applyFont="1"/>
    <xf numFmtId="0" fontId="11" fillId="2" borderId="11" xfId="0" applyFont="1" applyFill="1" applyBorder="1" applyAlignment="1">
      <alignment horizontal="center" vertical="top" wrapText="1"/>
    </xf>
    <xf numFmtId="0" fontId="11" fillId="2" borderId="1" xfId="0" applyFont="1" applyFill="1" applyBorder="1" applyAlignment="1">
      <alignment horizontal="center" vertical="top" wrapText="1"/>
    </xf>
    <xf numFmtId="164" fontId="29" fillId="0" borderId="0" xfId="1" applyFont="1" applyFill="1"/>
    <xf numFmtId="0" fontId="29" fillId="0" borderId="0" xfId="0" applyFont="1"/>
    <xf numFmtId="0" fontId="29" fillId="0" borderId="0" xfId="0" applyFont="1" applyAlignment="1">
      <alignment wrapText="1"/>
    </xf>
    <xf numFmtId="0" fontId="12" fillId="0" borderId="0" xfId="0" applyFont="1" applyAlignment="1">
      <alignment horizontal="center" vertical="center" wrapText="1"/>
    </xf>
    <xf numFmtId="0" fontId="9" fillId="2" borderId="22" xfId="0" applyFont="1" applyFill="1" applyBorder="1" applyAlignment="1">
      <alignment horizontal="center" vertical="top" wrapText="1"/>
    </xf>
    <xf numFmtId="0" fontId="9" fillId="2" borderId="12" xfId="0" applyFont="1" applyFill="1" applyBorder="1" applyAlignment="1">
      <alignment horizontal="center" vertical="top" wrapText="1"/>
    </xf>
    <xf numFmtId="0" fontId="11" fillId="0" borderId="1" xfId="0" applyFont="1" applyBorder="1" applyAlignment="1">
      <alignment wrapText="1"/>
    </xf>
    <xf numFmtId="0" fontId="24" fillId="0" borderId="0" xfId="0" applyFont="1" applyAlignment="1">
      <alignment horizontal="center" vertical="center" wrapText="1"/>
    </xf>
    <xf numFmtId="0" fontId="12" fillId="0" borderId="0" xfId="0" applyFont="1" applyAlignment="1">
      <alignment horizontal="left"/>
    </xf>
    <xf numFmtId="0" fontId="12" fillId="0" borderId="0" xfId="0" applyFont="1" applyAlignment="1">
      <alignment horizontal="center"/>
    </xf>
    <xf numFmtId="0" fontId="21" fillId="0" borderId="0" xfId="0" applyFont="1" applyAlignment="1">
      <alignment horizontal="left"/>
    </xf>
    <xf numFmtId="0" fontId="12" fillId="11" borderId="0" xfId="0" applyFont="1" applyFill="1"/>
    <xf numFmtId="0" fontId="21" fillId="11" borderId="0" xfId="0" applyFont="1" applyFill="1" applyAlignment="1">
      <alignment horizontal="center" vertical="center" wrapText="1"/>
    </xf>
    <xf numFmtId="0" fontId="16" fillId="11" borderId="17" xfId="0" applyFont="1" applyFill="1" applyBorder="1" applyAlignment="1">
      <alignment horizontal="left" vertical="top" wrapText="1"/>
    </xf>
    <xf numFmtId="0" fontId="16" fillId="11" borderId="18" xfId="0" applyFont="1" applyFill="1" applyBorder="1" applyAlignment="1">
      <alignment horizontal="left" vertical="top" wrapText="1"/>
    </xf>
    <xf numFmtId="0" fontId="30" fillId="0" borderId="0" xfId="0" applyFont="1"/>
    <xf numFmtId="4" fontId="11" fillId="0" borderId="1" xfId="1" applyNumberFormat="1" applyFont="1" applyFill="1" applyBorder="1" applyAlignment="1">
      <alignment horizontal="right" wrapText="1"/>
    </xf>
    <xf numFmtId="4" fontId="11" fillId="0" borderId="1" xfId="0" applyNumberFormat="1" applyFont="1" applyBorder="1" applyAlignment="1">
      <alignment horizontal="right" wrapText="1"/>
    </xf>
    <xf numFmtId="0" fontId="9" fillId="0" borderId="1" xfId="0" applyFont="1" applyBorder="1" applyAlignment="1">
      <alignment horizontal="center" vertical="center"/>
    </xf>
    <xf numFmtId="0" fontId="7" fillId="11" borderId="1" xfId="0" applyFont="1" applyFill="1" applyBorder="1" applyAlignment="1">
      <alignment horizontal="center" vertical="center" wrapText="1"/>
    </xf>
    <xf numFmtId="0" fontId="9" fillId="11" borderId="9"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9" fillId="11" borderId="20" xfId="0" applyFont="1" applyFill="1" applyBorder="1" applyAlignment="1">
      <alignment horizontal="center" vertical="center" wrapText="1"/>
    </xf>
    <xf numFmtId="0" fontId="9" fillId="11" borderId="19" xfId="0"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9" xfId="0" applyFont="1" applyBorder="1" applyAlignment="1">
      <alignment horizontal="center" vertical="center" wrapText="1"/>
    </xf>
    <xf numFmtId="0" fontId="7" fillId="0" borderId="24"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left" vertical="center"/>
    </xf>
    <xf numFmtId="0" fontId="9" fillId="10" borderId="1" xfId="0" applyFont="1" applyFill="1" applyBorder="1" applyAlignment="1">
      <alignment vertical="center" wrapText="1"/>
    </xf>
    <xf numFmtId="0" fontId="9" fillId="10" borderId="1" xfId="0" applyFont="1" applyFill="1" applyBorder="1" applyAlignment="1">
      <alignment horizontal="left" vertical="center"/>
    </xf>
    <xf numFmtId="0" fontId="9" fillId="10" borderId="1" xfId="0" applyFont="1" applyFill="1" applyBorder="1" applyAlignment="1">
      <alignment horizontal="left" vertical="center" wrapText="1"/>
    </xf>
    <xf numFmtId="0" fontId="9" fillId="3" borderId="0" xfId="0" applyFont="1" applyFill="1" applyAlignment="1">
      <alignment vertical="center" wrapText="1"/>
    </xf>
    <xf numFmtId="0" fontId="9" fillId="3" borderId="1" xfId="0" applyFont="1" applyFill="1" applyBorder="1" applyAlignment="1">
      <alignment vertical="center" wrapText="1"/>
    </xf>
    <xf numFmtId="0" fontId="9" fillId="3" borderId="20" xfId="0" applyFont="1" applyFill="1" applyBorder="1" applyAlignment="1">
      <alignment vertical="center" wrapText="1"/>
    </xf>
    <xf numFmtId="0" fontId="9" fillId="0" borderId="1" xfId="0" applyFont="1" applyBorder="1" applyAlignment="1">
      <alignment vertical="center" wrapText="1"/>
    </xf>
    <xf numFmtId="0" fontId="9" fillId="0" borderId="1" xfId="0" applyFont="1" applyBorder="1" applyAlignment="1">
      <alignment vertical="center"/>
    </xf>
    <xf numFmtId="0" fontId="9" fillId="0" borderId="1" xfId="0" applyFont="1" applyBorder="1"/>
    <xf numFmtId="0" fontId="9" fillId="0" borderId="1" xfId="0" applyFont="1" applyBorder="1" applyAlignment="1">
      <alignment horizontal="left" wrapText="1"/>
    </xf>
    <xf numFmtId="0" fontId="9" fillId="0" borderId="0" xfId="0" applyFont="1" applyAlignment="1">
      <alignment horizontal="left"/>
    </xf>
    <xf numFmtId="0" fontId="9" fillId="0" borderId="0" xfId="0" applyFont="1" applyAlignment="1">
      <alignment horizontal="center"/>
    </xf>
    <xf numFmtId="0" fontId="11" fillId="0" borderId="11" xfId="0" applyFont="1" applyBorder="1"/>
    <xf numFmtId="0" fontId="11" fillId="0" borderId="1" xfId="0" applyFont="1" applyBorder="1" applyAlignment="1">
      <alignment horizontal="center"/>
    </xf>
    <xf numFmtId="0" fontId="11" fillId="0" borderId="19" xfId="0" applyFont="1" applyBorder="1" applyAlignment="1">
      <alignment wrapText="1"/>
    </xf>
    <xf numFmtId="0" fontId="11" fillId="0" borderId="14" xfId="0" applyFont="1" applyBorder="1" applyAlignment="1">
      <alignment wrapText="1"/>
    </xf>
    <xf numFmtId="0" fontId="16" fillId="11" borderId="16" xfId="0" applyFont="1" applyFill="1" applyBorder="1" applyAlignment="1">
      <alignment horizontal="left" vertical="top" wrapText="1"/>
    </xf>
    <xf numFmtId="0" fontId="11" fillId="0" borderId="13" xfId="0" applyFont="1" applyBorder="1" applyAlignment="1">
      <alignment wrapText="1"/>
    </xf>
    <xf numFmtId="4" fontId="11" fillId="0" borderId="14" xfId="0" applyNumberFormat="1" applyFont="1" applyBorder="1" applyAlignment="1">
      <alignment horizontal="right" wrapText="1"/>
    </xf>
    <xf numFmtId="0" fontId="11" fillId="0" borderId="11" xfId="0" applyFont="1" applyBorder="1" applyAlignment="1">
      <alignment horizontal="left" wrapText="1"/>
    </xf>
    <xf numFmtId="0" fontId="11" fillId="0" borderId="1" xfId="0" applyFont="1" applyBorder="1" applyAlignment="1">
      <alignment horizontal="left" wrapText="1"/>
    </xf>
    <xf numFmtId="0" fontId="11" fillId="0" borderId="12" xfId="0" applyFont="1" applyBorder="1" applyAlignment="1">
      <alignment horizontal="left" wrapText="1"/>
    </xf>
    <xf numFmtId="0" fontId="11" fillId="0" borderId="11" xfId="0" applyFont="1" applyBorder="1" applyAlignment="1">
      <alignment wrapText="1"/>
    </xf>
    <xf numFmtId="164" fontId="11" fillId="0" borderId="1" xfId="1" applyFont="1" applyFill="1" applyBorder="1" applyAlignment="1">
      <alignment wrapText="1"/>
    </xf>
    <xf numFmtId="14" fontId="9" fillId="0" borderId="1" xfId="0" applyNumberFormat="1" applyFont="1" applyBorder="1" applyAlignment="1">
      <alignment horizontal="left" wrapText="1"/>
    </xf>
    <xf numFmtId="49" fontId="9" fillId="0" borderId="1" xfId="0" applyNumberFormat="1" applyFont="1" applyBorder="1" applyAlignment="1">
      <alignment horizontal="left" wrapText="1"/>
    </xf>
    <xf numFmtId="0" fontId="9" fillId="0" borderId="1" xfId="0" applyFont="1" applyBorder="1" applyAlignment="1">
      <alignment horizontal="left"/>
    </xf>
    <xf numFmtId="0" fontId="9" fillId="0" borderId="12" xfId="0" applyFont="1" applyBorder="1"/>
    <xf numFmtId="0" fontId="9" fillId="0" borderId="14" xfId="0" applyFont="1" applyBorder="1"/>
    <xf numFmtId="0" fontId="9" fillId="0" borderId="14" xfId="0" applyFont="1" applyBorder="1" applyAlignment="1">
      <alignment horizontal="left" wrapText="1"/>
    </xf>
    <xf numFmtId="14" fontId="9" fillId="0" borderId="14" xfId="0" applyNumberFormat="1" applyFont="1" applyBorder="1" applyAlignment="1">
      <alignment horizontal="left" wrapText="1"/>
    </xf>
    <xf numFmtId="49" fontId="9" fillId="0" borderId="14" xfId="0" applyNumberFormat="1" applyFont="1" applyBorder="1" applyAlignment="1">
      <alignment horizontal="left" wrapText="1"/>
    </xf>
    <xf numFmtId="0" fontId="9" fillId="0" borderId="14" xfId="0" applyFont="1" applyBorder="1" applyAlignment="1">
      <alignment horizontal="left"/>
    </xf>
    <xf numFmtId="0" fontId="9" fillId="0" borderId="15" xfId="0" applyFont="1" applyBorder="1"/>
    <xf numFmtId="0" fontId="9" fillId="0" borderId="1" xfId="0" applyFont="1" applyBorder="1" applyAlignment="1">
      <alignment wrapText="1"/>
    </xf>
    <xf numFmtId="0" fontId="9" fillId="0" borderId="14" xfId="0" applyFont="1" applyBorder="1" applyAlignment="1">
      <alignment wrapText="1"/>
    </xf>
    <xf numFmtId="0" fontId="7" fillId="9" borderId="19" xfId="0" applyFont="1" applyFill="1" applyBorder="1" applyAlignment="1">
      <alignment horizontal="center" vertical="center" wrapText="1"/>
    </xf>
    <xf numFmtId="0" fontId="25" fillId="0" borderId="0" xfId="0" applyFont="1"/>
    <xf numFmtId="0" fontId="9" fillId="0" borderId="1" xfId="0" applyFont="1" applyBorder="1" applyAlignment="1">
      <alignment horizontal="center" vertical="center" wrapText="1"/>
    </xf>
    <xf numFmtId="0" fontId="16" fillId="0" borderId="0" xfId="0" applyFont="1" applyAlignment="1">
      <alignment horizontal="left"/>
    </xf>
    <xf numFmtId="0" fontId="33" fillId="2" borderId="12" xfId="0" applyFont="1" applyFill="1" applyBorder="1" applyAlignment="1">
      <alignment horizontal="center" vertical="top" wrapText="1"/>
    </xf>
    <xf numFmtId="0" fontId="33" fillId="2" borderId="19" xfId="0" applyFont="1" applyFill="1" applyBorder="1" applyAlignment="1">
      <alignment horizontal="center" vertical="center" wrapText="1"/>
    </xf>
    <xf numFmtId="0" fontId="33" fillId="2" borderId="19" xfId="0" applyFont="1" applyFill="1" applyBorder="1" applyAlignment="1">
      <alignment horizontal="center" vertical="top" wrapText="1"/>
    </xf>
    <xf numFmtId="0" fontId="33" fillId="2" borderId="26" xfId="0" applyFont="1" applyFill="1" applyBorder="1" applyAlignment="1">
      <alignment horizontal="center" vertical="top" wrapText="1"/>
    </xf>
    <xf numFmtId="4" fontId="9" fillId="0" borderId="14" xfId="0" applyNumberFormat="1" applyFont="1" applyBorder="1"/>
    <xf numFmtId="0" fontId="11" fillId="0" borderId="14" xfId="0" applyFont="1" applyBorder="1" applyAlignment="1">
      <alignment horizontal="center"/>
    </xf>
    <xf numFmtId="49" fontId="11" fillId="0" borderId="14" xfId="0" applyNumberFormat="1" applyFont="1" applyBorder="1" applyAlignment="1">
      <alignment horizontal="center"/>
    </xf>
    <xf numFmtId="0" fontId="11" fillId="0" borderId="14" xfId="0" applyFont="1" applyBorder="1"/>
    <xf numFmtId="0" fontId="11" fillId="0" borderId="13" xfId="0" applyFont="1" applyBorder="1"/>
    <xf numFmtId="0" fontId="11" fillId="0" borderId="19" xfId="0" applyFont="1" applyBorder="1" applyAlignment="1">
      <alignment horizontal="center"/>
    </xf>
    <xf numFmtId="49" fontId="11" fillId="0" borderId="19" xfId="0" applyNumberFormat="1" applyFont="1" applyBorder="1" applyAlignment="1">
      <alignment horizontal="center"/>
    </xf>
    <xf numFmtId="0" fontId="11" fillId="0" borderId="19" xfId="0" applyFont="1" applyBorder="1"/>
    <xf numFmtId="0" fontId="11" fillId="0" borderId="26" xfId="0" applyFont="1" applyBorder="1"/>
    <xf numFmtId="0" fontId="11" fillId="0" borderId="1" xfId="0" applyFont="1" applyBorder="1"/>
    <xf numFmtId="49" fontId="11" fillId="0" borderId="1" xfId="0" applyNumberFormat="1" applyFont="1" applyBorder="1" applyAlignment="1">
      <alignment horizontal="center"/>
    </xf>
    <xf numFmtId="0" fontId="25" fillId="0" borderId="0" xfId="0" applyFont="1" applyAlignment="1">
      <alignment horizontal="center"/>
    </xf>
    <xf numFmtId="4" fontId="11" fillId="0" borderId="1" xfId="0" applyNumberFormat="1" applyFont="1" applyBorder="1"/>
    <xf numFmtId="4" fontId="11" fillId="0" borderId="19" xfId="0" applyNumberFormat="1" applyFont="1" applyBorder="1"/>
    <xf numFmtId="0" fontId="7" fillId="15" borderId="33" xfId="0" applyFont="1" applyFill="1" applyBorder="1" applyAlignment="1">
      <alignment horizontal="center" vertical="center"/>
    </xf>
    <xf numFmtId="0" fontId="7" fillId="0" borderId="37" xfId="0" applyFont="1" applyBorder="1" applyAlignment="1">
      <alignment horizontal="center" vertical="center" wrapText="1"/>
    </xf>
    <xf numFmtId="0" fontId="7" fillId="0" borderId="38" xfId="0" applyFont="1" applyBorder="1" applyAlignment="1">
      <alignment horizontal="center" vertical="center" wrapText="1"/>
    </xf>
    <xf numFmtId="0" fontId="16" fillId="2" borderId="1" xfId="0" applyFont="1" applyFill="1" applyBorder="1" applyAlignment="1">
      <alignment horizontal="left" vertical="top" wrapText="1"/>
    </xf>
    <xf numFmtId="0" fontId="11" fillId="0" borderId="1" xfId="0" applyFont="1" applyBorder="1" applyAlignment="1">
      <alignment horizontal="left" vertical="center"/>
    </xf>
    <xf numFmtId="0" fontId="11" fillId="0" borderId="19" xfId="0" applyFont="1" applyBorder="1" applyAlignment="1">
      <alignment vertical="center"/>
    </xf>
    <xf numFmtId="0" fontId="11" fillId="0" borderId="24" xfId="0" applyFont="1" applyBorder="1" applyAlignment="1">
      <alignment horizontal="center" vertical="center"/>
    </xf>
    <xf numFmtId="0" fontId="11" fillId="3" borderId="19" xfId="0" applyFont="1" applyFill="1" applyBorder="1" applyAlignment="1">
      <alignment vertical="center"/>
    </xf>
    <xf numFmtId="0" fontId="11" fillId="0" borderId="24" xfId="0" applyFont="1" applyBorder="1" applyAlignment="1">
      <alignment horizontal="left" vertical="center"/>
    </xf>
    <xf numFmtId="0" fontId="11" fillId="0" borderId="19" xfId="0" applyFont="1" applyBorder="1" applyAlignment="1">
      <alignment horizontal="center" vertical="center"/>
    </xf>
    <xf numFmtId="0" fontId="11" fillId="0" borderId="19" xfId="0" applyFont="1" applyBorder="1" applyAlignment="1">
      <alignment horizontal="left" vertical="center"/>
    </xf>
    <xf numFmtId="0" fontId="11" fillId="0" borderId="1" xfId="0" applyFont="1" applyBorder="1" applyAlignment="1">
      <alignment vertical="center" wrapText="1"/>
    </xf>
    <xf numFmtId="43" fontId="11" fillId="0" borderId="9" xfId="2" applyFont="1" applyFill="1" applyBorder="1" applyAlignment="1">
      <alignment horizontal="right"/>
    </xf>
    <xf numFmtId="4" fontId="11" fillId="0" borderId="9" xfId="2" applyNumberFormat="1" applyFont="1" applyFill="1" applyBorder="1" applyAlignment="1">
      <alignment horizontal="right"/>
    </xf>
    <xf numFmtId="0" fontId="34" fillId="0" borderId="0" xfId="0" applyFont="1"/>
    <xf numFmtId="4" fontId="7" fillId="15" borderId="33" xfId="0" applyNumberFormat="1" applyFont="1" applyFill="1" applyBorder="1" applyAlignment="1">
      <alignment horizontal="center" vertical="center"/>
    </xf>
    <xf numFmtId="0" fontId="9" fillId="3" borderId="1" xfId="0" applyFont="1" applyFill="1" applyBorder="1" applyAlignment="1">
      <alignment wrapText="1"/>
    </xf>
    <xf numFmtId="4" fontId="39" fillId="12" borderId="33" xfId="0" applyNumberFormat="1" applyFont="1" applyFill="1" applyBorder="1" applyAlignment="1">
      <alignment horizontal="right"/>
    </xf>
    <xf numFmtId="4" fontId="28" fillId="0" borderId="0" xfId="0" applyNumberFormat="1" applyFont="1"/>
    <xf numFmtId="4" fontId="28" fillId="13" borderId="33" xfId="0" applyNumberFormat="1" applyFont="1" applyFill="1" applyBorder="1" applyAlignment="1">
      <alignment horizontal="right"/>
    </xf>
    <xf numFmtId="4" fontId="28" fillId="0" borderId="0" xfId="0" applyNumberFormat="1" applyFont="1" applyAlignment="1">
      <alignment horizontal="right"/>
    </xf>
    <xf numFmtId="165" fontId="38" fillId="14" borderId="33" xfId="0" applyNumberFormat="1" applyFont="1" applyFill="1" applyBorder="1" applyAlignment="1">
      <alignment horizontal="right"/>
    </xf>
    <xf numFmtId="0" fontId="12" fillId="3" borderId="0" xfId="0" applyFont="1" applyFill="1"/>
    <xf numFmtId="0" fontId="12" fillId="3" borderId="0" xfId="0" applyFont="1" applyFill="1" applyAlignment="1">
      <alignment horizontal="center" vertical="center" wrapText="1"/>
    </xf>
    <xf numFmtId="0" fontId="35" fillId="16" borderId="0" xfId="0" applyFont="1" applyFill="1" applyAlignment="1">
      <alignment vertical="center"/>
    </xf>
    <xf numFmtId="164" fontId="35" fillId="16" borderId="0" xfId="0" applyNumberFormat="1" applyFont="1" applyFill="1" applyAlignment="1">
      <alignment vertical="center"/>
    </xf>
    <xf numFmtId="0" fontId="35" fillId="3" borderId="0" xfId="0" applyFont="1" applyFill="1" applyAlignment="1">
      <alignment vertical="center"/>
    </xf>
    <xf numFmtId="0" fontId="35" fillId="3" borderId="0" xfId="0" applyFont="1" applyFill="1" applyAlignment="1">
      <alignment horizontal="left" vertical="center"/>
    </xf>
    <xf numFmtId="0" fontId="35" fillId="16" borderId="0" xfId="0" applyFont="1" applyFill="1" applyAlignment="1">
      <alignment horizontal="left" vertical="center"/>
    </xf>
    <xf numFmtId="0" fontId="36" fillId="3" borderId="0" xfId="0" applyFont="1" applyFill="1" applyAlignment="1">
      <alignment vertical="center"/>
    </xf>
    <xf numFmtId="0" fontId="37" fillId="16" borderId="0" xfId="0" applyFont="1" applyFill="1" applyAlignment="1">
      <alignment vertical="center"/>
    </xf>
    <xf numFmtId="0" fontId="36" fillId="16" borderId="0" xfId="0" applyFont="1" applyFill="1" applyAlignment="1">
      <alignment vertical="center"/>
    </xf>
    <xf numFmtId="0" fontId="9" fillId="0" borderId="11" xfId="0" applyFont="1" applyBorder="1" applyAlignment="1">
      <alignment horizontal="left" vertical="center" wrapText="1"/>
    </xf>
    <xf numFmtId="0" fontId="9" fillId="0" borderId="13" xfId="0" applyFont="1" applyBorder="1" applyAlignment="1">
      <alignment horizontal="left" vertical="center" wrapText="1"/>
    </xf>
    <xf numFmtId="0" fontId="38" fillId="12" borderId="32" xfId="0" applyFont="1" applyFill="1" applyBorder="1" applyAlignment="1">
      <alignment horizontal="center"/>
    </xf>
    <xf numFmtId="0" fontId="38" fillId="12" borderId="25" xfId="0" applyFont="1" applyFill="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0" fontId="9" fillId="0" borderId="19" xfId="0" applyFont="1" applyBorder="1" applyAlignment="1">
      <alignment horizontal="left" vertical="center" wrapText="1"/>
    </xf>
    <xf numFmtId="0" fontId="7" fillId="11" borderId="19" xfId="0" applyFont="1" applyFill="1" applyBorder="1" applyAlignment="1">
      <alignment horizontal="center" vertical="center" wrapText="1"/>
    </xf>
    <xf numFmtId="0" fontId="11" fillId="0" borderId="13" xfId="4" applyFont="1" applyBorder="1" applyAlignment="1">
      <alignment horizontal="left" vertical="center" wrapText="1"/>
    </xf>
    <xf numFmtId="0" fontId="11" fillId="0" borderId="11" xfId="4" applyFont="1" applyBorder="1" applyAlignment="1">
      <alignment horizontal="left" vertical="center" wrapText="1"/>
    </xf>
    <xf numFmtId="0" fontId="11" fillId="0" borderId="27" xfId="0" applyFont="1" applyBorder="1" applyAlignment="1">
      <alignment horizontal="left" vertical="center" wrapText="1"/>
    </xf>
    <xf numFmtId="4" fontId="12" fillId="0" borderId="0" xfId="0" applyNumberFormat="1" applyFont="1"/>
    <xf numFmtId="4" fontId="9" fillId="0" borderId="1" xfId="0" applyNumberFormat="1" applyFont="1" applyBorder="1"/>
    <xf numFmtId="4" fontId="9" fillId="0" borderId="22" xfId="0" applyNumberFormat="1" applyFont="1" applyBorder="1"/>
    <xf numFmtId="0" fontId="9" fillId="3" borderId="12" xfId="0" applyFont="1" applyFill="1" applyBorder="1" applyAlignment="1">
      <alignment horizontal="left" wrapText="1"/>
    </xf>
    <xf numFmtId="0" fontId="9" fillId="0" borderId="12" xfId="0" applyFont="1" applyBorder="1" applyAlignment="1">
      <alignment horizontal="left" wrapText="1"/>
    </xf>
    <xf numFmtId="4" fontId="9" fillId="0" borderId="19" xfId="0" applyNumberFormat="1" applyFont="1" applyBorder="1"/>
    <xf numFmtId="4" fontId="9" fillId="3" borderId="24" xfId="0" applyNumberFormat="1" applyFont="1" applyFill="1" applyBorder="1"/>
    <xf numFmtId="0" fontId="9" fillId="3" borderId="15" xfId="0" applyFont="1" applyFill="1" applyBorder="1" applyAlignment="1">
      <alignment horizontal="left" wrapText="1"/>
    </xf>
    <xf numFmtId="4" fontId="0" fillId="0" borderId="1" xfId="0" applyNumberFormat="1" applyBorder="1" applyAlignment="1">
      <alignment wrapText="1"/>
    </xf>
    <xf numFmtId="4" fontId="0" fillId="3" borderId="1" xfId="0" applyNumberFormat="1" applyFill="1" applyBorder="1" applyAlignment="1">
      <alignment wrapText="1"/>
    </xf>
    <xf numFmtId="4" fontId="9" fillId="3" borderId="1" xfId="0" applyNumberFormat="1" applyFont="1" applyFill="1" applyBorder="1" applyAlignment="1">
      <alignment horizontal="right"/>
    </xf>
    <xf numFmtId="4" fontId="7" fillId="9" borderId="1" xfId="0" applyNumberFormat="1" applyFont="1" applyFill="1" applyBorder="1"/>
    <xf numFmtId="3" fontId="9" fillId="0" borderId="12" xfId="0" applyNumberFormat="1" applyFont="1" applyBorder="1" applyAlignment="1">
      <alignment horizontal="left" wrapText="1"/>
    </xf>
    <xf numFmtId="0" fontId="9" fillId="0" borderId="15" xfId="0" applyFont="1" applyBorder="1" applyAlignment="1">
      <alignment horizontal="left" wrapText="1"/>
    </xf>
    <xf numFmtId="3" fontId="9" fillId="0" borderId="1" xfId="0" applyNumberFormat="1" applyFont="1" applyBorder="1" applyAlignment="1">
      <alignment horizontal="right" vertical="center"/>
    </xf>
    <xf numFmtId="9" fontId="9" fillId="0" borderId="1" xfId="0" applyNumberFormat="1" applyFont="1" applyBorder="1" applyAlignment="1">
      <alignment horizontal="right" vertical="center"/>
    </xf>
    <xf numFmtId="0" fontId="9" fillId="0" borderId="28" xfId="0" applyFont="1" applyBorder="1" applyAlignment="1">
      <alignment horizontal="left" wrapText="1"/>
    </xf>
    <xf numFmtId="0" fontId="9" fillId="0" borderId="1" xfId="0" applyFont="1" applyBorder="1" applyAlignment="1">
      <alignment horizontal="right" vertical="center"/>
    </xf>
    <xf numFmtId="0" fontId="14" fillId="0" borderId="28" xfId="0" applyFont="1" applyBorder="1" applyAlignment="1">
      <alignment horizontal="left" vertical="center"/>
    </xf>
    <xf numFmtId="0" fontId="9" fillId="0" borderId="28" xfId="0" applyFont="1" applyBorder="1" applyAlignment="1">
      <alignment horizontal="left" vertical="center" wrapText="1"/>
    </xf>
    <xf numFmtId="4" fontId="9" fillId="0" borderId="1" xfId="0" applyNumberFormat="1" applyFont="1" applyBorder="1" applyAlignment="1">
      <alignment horizontal="right" vertical="center"/>
    </xf>
    <xf numFmtId="4" fontId="9" fillId="0" borderId="14" xfId="0" applyNumberFormat="1" applyFont="1" applyBorder="1" applyAlignment="1">
      <alignment horizontal="right" vertical="center"/>
    </xf>
    <xf numFmtId="9" fontId="9" fillId="0" borderId="14" xfId="0" applyNumberFormat="1" applyFont="1" applyBorder="1" applyAlignment="1">
      <alignment horizontal="right" vertical="center"/>
    </xf>
    <xf numFmtId="0" fontId="17" fillId="4" borderId="0" xfId="0" applyFont="1" applyFill="1" applyAlignment="1">
      <alignment horizontal="center" vertical="center" wrapText="1"/>
    </xf>
    <xf numFmtId="0" fontId="9" fillId="2" borderId="4" xfId="0" applyFont="1" applyFill="1" applyBorder="1" applyAlignment="1">
      <alignment horizontal="center" vertical="top" wrapText="1"/>
    </xf>
    <xf numFmtId="0" fontId="9" fillId="2" borderId="9" xfId="0" applyFont="1" applyFill="1" applyBorder="1" applyAlignment="1">
      <alignment horizontal="center" vertical="top" wrapText="1"/>
    </xf>
    <xf numFmtId="0" fontId="11" fillId="2" borderId="21" xfId="0" applyFont="1" applyFill="1" applyBorder="1" applyAlignment="1">
      <alignment horizontal="center" vertical="top" wrapText="1"/>
    </xf>
    <xf numFmtId="0" fontId="11" fillId="2" borderId="10" xfId="0" applyFont="1" applyFill="1" applyBorder="1" applyAlignment="1">
      <alignment horizontal="center" vertical="top" wrapText="1"/>
    </xf>
    <xf numFmtId="0" fontId="6" fillId="0" borderId="2" xfId="0" applyFont="1" applyBorder="1" applyAlignment="1">
      <alignment horizontal="center"/>
    </xf>
    <xf numFmtId="0" fontId="9" fillId="2" borderId="3" xfId="0" applyFont="1" applyFill="1" applyBorder="1" applyAlignment="1">
      <alignment horizontal="center" vertical="top" wrapText="1"/>
    </xf>
    <xf numFmtId="0" fontId="9" fillId="2" borderId="8"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6" xfId="0" applyFont="1" applyFill="1" applyBorder="1" applyAlignment="1">
      <alignment horizontal="center" vertical="top" wrapText="1"/>
    </xf>
    <xf numFmtId="0" fontId="9" fillId="2" borderId="7" xfId="0" applyFont="1" applyFill="1" applyBorder="1" applyAlignment="1">
      <alignment horizontal="center" vertical="top" wrapText="1"/>
    </xf>
    <xf numFmtId="0" fontId="38" fillId="14" borderId="34" xfId="0" applyFont="1" applyFill="1" applyBorder="1" applyAlignment="1">
      <alignment horizontal="center"/>
    </xf>
    <xf numFmtId="0" fontId="38" fillId="14" borderId="36" xfId="0" applyFont="1" applyFill="1" applyBorder="1" applyAlignment="1">
      <alignment horizontal="center"/>
    </xf>
    <xf numFmtId="0" fontId="38" fillId="14" borderId="35" xfId="0" applyFont="1" applyFill="1" applyBorder="1" applyAlignment="1">
      <alignment horizontal="center"/>
    </xf>
    <xf numFmtId="0" fontId="38" fillId="12" borderId="32" xfId="0" applyFont="1" applyFill="1" applyBorder="1" applyAlignment="1">
      <alignment horizontal="center"/>
    </xf>
    <xf numFmtId="0" fontId="38" fillId="12" borderId="25" xfId="0" applyFont="1" applyFill="1" applyBorder="1" applyAlignment="1">
      <alignment horizontal="center"/>
    </xf>
    <xf numFmtId="4" fontId="39" fillId="12" borderId="34" xfId="0" applyNumberFormat="1" applyFont="1" applyFill="1" applyBorder="1" applyAlignment="1">
      <alignment horizontal="right"/>
    </xf>
    <xf numFmtId="4" fontId="39" fillId="12" borderId="35" xfId="0" applyNumberFormat="1" applyFont="1" applyFill="1" applyBorder="1" applyAlignment="1">
      <alignment horizontal="right"/>
    </xf>
    <xf numFmtId="0" fontId="38" fillId="13" borderId="34" xfId="0" applyFont="1" applyFill="1" applyBorder="1" applyAlignment="1">
      <alignment horizontal="center"/>
    </xf>
    <xf numFmtId="0" fontId="38" fillId="13" borderId="36" xfId="0" applyFont="1" applyFill="1" applyBorder="1" applyAlignment="1">
      <alignment horizontal="center"/>
    </xf>
    <xf numFmtId="0" fontId="38" fillId="13" borderId="35" xfId="0" applyFont="1" applyFill="1" applyBorder="1" applyAlignment="1">
      <alignment horizontal="center"/>
    </xf>
    <xf numFmtId="4" fontId="39" fillId="13" borderId="34" xfId="0" applyNumberFormat="1" applyFont="1" applyFill="1" applyBorder="1" applyAlignment="1">
      <alignment horizontal="right"/>
    </xf>
    <xf numFmtId="4" fontId="39" fillId="13" borderId="35" xfId="0" applyNumberFormat="1" applyFont="1" applyFill="1" applyBorder="1" applyAlignment="1">
      <alignment horizontal="right"/>
    </xf>
    <xf numFmtId="0" fontId="7" fillId="2" borderId="4" xfId="0" applyFont="1" applyFill="1" applyBorder="1" applyAlignment="1">
      <alignment horizontal="center" vertical="top" wrapText="1"/>
    </xf>
    <xf numFmtId="0" fontId="7" fillId="2" borderId="9" xfId="0" applyFont="1" applyFill="1" applyBorder="1" applyAlignment="1">
      <alignment horizontal="center" vertical="top" wrapText="1"/>
    </xf>
    <xf numFmtId="0" fontId="16" fillId="2" borderId="21" xfId="0" applyFont="1" applyFill="1" applyBorder="1" applyAlignment="1">
      <alignment horizontal="center" vertical="top" wrapText="1"/>
    </xf>
    <xf numFmtId="0" fontId="16" fillId="2" borderId="10" xfId="0" applyFont="1" applyFill="1" applyBorder="1" applyAlignment="1">
      <alignment horizontal="center" vertical="top" wrapText="1"/>
    </xf>
    <xf numFmtId="0" fontId="16" fillId="2" borderId="3" xfId="0" applyFont="1" applyFill="1" applyBorder="1" applyAlignment="1">
      <alignment horizontal="center" vertical="top" wrapText="1"/>
    </xf>
    <xf numFmtId="0" fontId="16" fillId="2" borderId="8" xfId="0" applyFont="1" applyFill="1" applyBorder="1" applyAlignment="1">
      <alignment horizontal="center" vertical="top" wrapText="1"/>
    </xf>
    <xf numFmtId="0" fontId="16" fillId="2" borderId="4" xfId="0" applyFont="1" applyFill="1" applyBorder="1" applyAlignment="1">
      <alignment horizontal="center" vertical="top" wrapText="1"/>
    </xf>
    <xf numFmtId="0" fontId="16" fillId="2" borderId="9" xfId="0" applyFont="1" applyFill="1" applyBorder="1" applyAlignment="1">
      <alignment horizontal="center" vertical="top" wrapText="1"/>
    </xf>
    <xf numFmtId="0" fontId="16" fillId="2" borderId="5" xfId="0" applyFont="1" applyFill="1" applyBorder="1" applyAlignment="1">
      <alignment horizontal="center" vertical="top" wrapText="1"/>
    </xf>
    <xf numFmtId="0" fontId="16" fillId="2" borderId="7" xfId="0" applyFont="1" applyFill="1" applyBorder="1" applyAlignment="1">
      <alignment horizontal="center" vertical="top" wrapText="1"/>
    </xf>
    <xf numFmtId="0" fontId="16" fillId="2" borderId="6" xfId="0" applyFont="1" applyFill="1" applyBorder="1" applyAlignment="1">
      <alignment horizontal="center" vertical="top" wrapText="1"/>
    </xf>
    <xf numFmtId="0" fontId="25" fillId="0" borderId="25" xfId="0" applyFont="1" applyBorder="1" applyAlignment="1">
      <alignment vertical="center"/>
    </xf>
    <xf numFmtId="0" fontId="20" fillId="6" borderId="19"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1" fillId="0" borderId="19" xfId="0" applyFont="1" applyBorder="1" applyAlignment="1">
      <alignment horizontal="left" vertical="center" wrapText="1"/>
    </xf>
    <xf numFmtId="0" fontId="21" fillId="0" borderId="20" xfId="0" applyFont="1" applyBorder="1" applyAlignment="1">
      <alignment horizontal="left" vertical="center" wrapText="1"/>
    </xf>
    <xf numFmtId="0" fontId="21" fillId="0" borderId="9" xfId="0" applyFont="1" applyBorder="1" applyAlignment="1">
      <alignment horizontal="left" vertical="center" wrapText="1"/>
    </xf>
    <xf numFmtId="0" fontId="21" fillId="3" borderId="19" xfId="0" applyFont="1" applyFill="1" applyBorder="1" applyAlignment="1">
      <alignment horizontal="left" vertical="center" wrapText="1"/>
    </xf>
    <xf numFmtId="0" fontId="21" fillId="3" borderId="20" xfId="0" applyFont="1" applyFill="1" applyBorder="1" applyAlignment="1">
      <alignment horizontal="left" vertical="center" wrapText="1"/>
    </xf>
    <xf numFmtId="0" fontId="21" fillId="3" borderId="9" xfId="0" applyFont="1" applyFill="1" applyBorder="1" applyAlignment="1">
      <alignment horizontal="left" vertical="center" wrapText="1"/>
    </xf>
    <xf numFmtId="0" fontId="20" fillId="6" borderId="22" xfId="0" applyFont="1" applyFill="1" applyBorder="1" applyAlignment="1">
      <alignment horizontal="center" vertical="center" wrapText="1"/>
    </xf>
    <xf numFmtId="0" fontId="20" fillId="6" borderId="23" xfId="0" applyFont="1" applyFill="1" applyBorder="1" applyAlignment="1">
      <alignment horizontal="center" vertical="center" wrapText="1"/>
    </xf>
    <xf numFmtId="0" fontId="21" fillId="0" borderId="19" xfId="0" applyFont="1" applyBorder="1" applyAlignment="1">
      <alignment horizontal="left" vertical="center"/>
    </xf>
    <xf numFmtId="0" fontId="21" fillId="0" borderId="20" xfId="0" applyFont="1" applyBorder="1" applyAlignment="1">
      <alignment horizontal="left" vertical="center"/>
    </xf>
    <xf numFmtId="0" fontId="21" fillId="0" borderId="9" xfId="0" applyFont="1" applyBorder="1" applyAlignment="1">
      <alignment horizontal="left" vertical="center"/>
    </xf>
    <xf numFmtId="0" fontId="21" fillId="0" borderId="19" xfId="0" applyFont="1" applyBorder="1" applyAlignment="1">
      <alignment horizontal="center" vertical="center"/>
    </xf>
    <xf numFmtId="0" fontId="21" fillId="0" borderId="20" xfId="0" applyFont="1" applyBorder="1" applyAlignment="1">
      <alignment horizontal="center" vertical="center"/>
    </xf>
    <xf numFmtId="0" fontId="21" fillId="0" borderId="9" xfId="0" applyFont="1" applyBorder="1" applyAlignment="1">
      <alignment horizontal="center" vertic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0" fontId="9" fillId="0" borderId="9" xfId="0" applyFont="1" applyBorder="1" applyAlignment="1">
      <alignment horizontal="left"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9" xfId="0" applyFont="1" applyBorder="1" applyAlignment="1">
      <alignment horizontal="center" vertical="center"/>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9" xfId="0" applyFont="1" applyBorder="1" applyAlignment="1">
      <alignment horizontal="left" vertical="center" wrapText="1"/>
    </xf>
    <xf numFmtId="0" fontId="11" fillId="0" borderId="19" xfId="0" applyFont="1" applyBorder="1" applyAlignment="1">
      <alignment horizontal="left" wrapText="1"/>
    </xf>
    <xf numFmtId="0" fontId="11" fillId="0" borderId="20" xfId="0" applyFont="1" applyBorder="1" applyAlignment="1">
      <alignment horizontal="left" wrapText="1"/>
    </xf>
    <xf numFmtId="0" fontId="11" fillId="0" borderId="9" xfId="0" applyFont="1" applyBorder="1" applyAlignment="1">
      <alignment horizontal="left" wrapText="1"/>
    </xf>
    <xf numFmtId="0" fontId="11" fillId="3" borderId="19" xfId="0" applyFont="1" applyFill="1" applyBorder="1" applyAlignment="1">
      <alignment horizontal="left" vertical="center" wrapText="1"/>
    </xf>
    <xf numFmtId="0" fontId="11" fillId="3" borderId="20" xfId="0" applyFont="1" applyFill="1" applyBorder="1" applyAlignment="1">
      <alignment horizontal="left" vertical="center" wrapText="1"/>
    </xf>
    <xf numFmtId="0" fontId="25" fillId="0" borderId="0" xfId="0" applyFont="1"/>
    <xf numFmtId="0" fontId="7" fillId="11" borderId="22" xfId="0" applyFont="1" applyFill="1" applyBorder="1" applyAlignment="1">
      <alignment horizontal="center" vertical="center" wrapText="1"/>
    </xf>
    <xf numFmtId="0" fontId="7" fillId="11" borderId="23" xfId="0" applyFont="1" applyFill="1" applyBorder="1" applyAlignment="1">
      <alignment horizontal="center" vertical="center" wrapText="1"/>
    </xf>
    <xf numFmtId="0" fontId="7" fillId="11" borderId="19" xfId="0" applyFont="1" applyFill="1" applyBorder="1" applyAlignment="1">
      <alignment horizontal="center" vertical="center" wrapText="1"/>
    </xf>
    <xf numFmtId="0" fontId="7" fillId="11" borderId="9" xfId="0" applyFont="1" applyFill="1" applyBorder="1" applyAlignment="1">
      <alignment horizontal="center" vertical="center" wrapText="1"/>
    </xf>
    <xf numFmtId="0" fontId="9" fillId="0" borderId="0" xfId="0" applyFont="1" applyAlignment="1">
      <alignment horizontal="center" wrapText="1"/>
    </xf>
    <xf numFmtId="0" fontId="25" fillId="0" borderId="2" xfId="0" applyFont="1" applyBorder="1" applyAlignment="1">
      <alignment horizontal="left"/>
    </xf>
    <xf numFmtId="0" fontId="7" fillId="2" borderId="17"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6" fillId="0" borderId="0" xfId="0" applyFont="1"/>
    <xf numFmtId="3" fontId="9" fillId="0" borderId="31" xfId="0" applyNumberFormat="1" applyFont="1" applyBorder="1" applyAlignment="1">
      <alignment horizontal="left" wrapText="1"/>
    </xf>
    <xf numFmtId="0" fontId="9" fillId="0" borderId="30" xfId="0" applyFont="1" applyBorder="1" applyAlignment="1">
      <alignment horizontal="left" wrapText="1"/>
    </xf>
    <xf numFmtId="0" fontId="9" fillId="0" borderId="29" xfId="0" applyFont="1" applyBorder="1" applyAlignment="1">
      <alignment horizontal="left" wrapText="1"/>
    </xf>
    <xf numFmtId="0" fontId="16" fillId="2" borderId="16"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 xfId="0" applyFont="1" applyFill="1" applyBorder="1" applyAlignment="1">
      <alignment horizontal="center" vertical="center" wrapText="1"/>
    </xf>
  </cellXfs>
  <cellStyles count="5">
    <cellStyle name="Dziesiętny" xfId="1" builtinId="3"/>
    <cellStyle name="Dziesiętny 2" xfId="2" xr:uid="{00000000-0005-0000-0000-000001000000}"/>
    <cellStyle name="Dziesiętny 2 2" xfId="3" xr:uid="{00000000-0005-0000-0000-000002000000}"/>
    <cellStyle name="Normalny" xfId="0" builtinId="0"/>
    <cellStyle name="Normalny 2" xfId="4" xr:uid="{F9D7D1F6-AEB7-4B05-808B-6C06E7AE4126}"/>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e.saczawa\AppData\Local\Microsoft\Windows\INetCache\Content.Outlook\2EEWFO3H\Podkarpackie%20-%20Marzec%202023r_.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DRP\RP-IV\1.%20Sprawozdawczo&#347;&#263;%20RPO%20WP\2.%20Informacja%20kwartalna\2.%20Og&#243;lna\2022\IV%20kw%202022\6.%20Przekazana%20informacja\Info.kw._IV_kw_2022_RPO%20W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K_alokacja"/>
      <sheetName val="PK_PD"/>
      <sheetName val="PK_alokacja_kontraktacja"/>
      <sheetName val="PK_Plany Działań"/>
      <sheetName val="PK_projekty COVID"/>
      <sheetName val="PK_Projekty _COVID"/>
      <sheetName val="PK_ewaluacja"/>
      <sheetName val="PK_wskaźniki"/>
      <sheetName val="Lista"/>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dentyfikacja"/>
      <sheetName val="Tab.1"/>
      <sheetName val="Tab.2"/>
      <sheetName val="Tab.3"/>
      <sheetName val="Tab.4"/>
      <sheetName val="Tab.5"/>
      <sheetName val="Tab.6"/>
      <sheetName val="Tab.7"/>
      <sheetName val="Tab.8 "/>
      <sheetName val="Tab.9"/>
      <sheetName val="Tab. 10"/>
      <sheetName val="Tab.11"/>
    </sheetNames>
    <sheetDataSet>
      <sheetData sheetId="0"/>
      <sheetData sheetId="1"/>
      <sheetData sheetId="2">
        <row r="77">
          <cell r="I77">
            <v>1097054.4637712091</v>
          </cell>
          <cell r="L77">
            <v>900000</v>
          </cell>
        </row>
        <row r="80">
          <cell r="L80">
            <v>200000</v>
          </cell>
        </row>
        <row r="81">
          <cell r="I81">
            <v>1063134</v>
          </cell>
          <cell r="L81">
            <v>569613</v>
          </cell>
        </row>
        <row r="82">
          <cell r="I82">
            <v>74</v>
          </cell>
          <cell r="L82">
            <v>75</v>
          </cell>
        </row>
        <row r="83">
          <cell r="I83">
            <v>6</v>
          </cell>
          <cell r="L83">
            <v>6</v>
          </cell>
        </row>
        <row r="84">
          <cell r="I84">
            <v>24</v>
          </cell>
          <cell r="L84">
            <v>22</v>
          </cell>
        </row>
      </sheetData>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1"/>
  <sheetViews>
    <sheetView zoomScale="80" zoomScaleNormal="80" zoomScaleSheetLayoutView="70" workbookViewId="0">
      <selection activeCell="B9" sqref="B9"/>
    </sheetView>
  </sheetViews>
  <sheetFormatPr defaultRowHeight="14.5" x14ac:dyDescent="0.35"/>
  <cols>
    <col min="1" max="1" width="19.1796875" customWidth="1"/>
    <col min="2" max="2" width="47" customWidth="1"/>
    <col min="3" max="3" width="17.54296875" bestFit="1" customWidth="1"/>
    <col min="4" max="4" width="35.26953125" customWidth="1"/>
    <col min="5" max="5" width="14.54296875" customWidth="1"/>
    <col min="6" max="6" width="12.54296875" customWidth="1"/>
    <col min="7" max="14" width="20.7265625" customWidth="1"/>
    <col min="15" max="15" width="49.54296875" style="19" customWidth="1"/>
  </cols>
  <sheetData>
    <row r="1" spans="1:15" ht="24.75" customHeight="1" x14ac:dyDescent="0.35">
      <c r="A1" s="6" t="s">
        <v>49</v>
      </c>
      <c r="B1" s="6" t="s">
        <v>0</v>
      </c>
      <c r="C1" s="7"/>
      <c r="D1" s="7"/>
      <c r="O1" s="17"/>
    </row>
    <row r="2" spans="1:15" ht="27" customHeight="1" x14ac:dyDescent="0.35">
      <c r="A2" s="6"/>
      <c r="C2" s="5"/>
      <c r="D2" s="5"/>
      <c r="E2" s="5"/>
      <c r="F2" s="5"/>
      <c r="G2" s="5"/>
      <c r="H2" s="5"/>
      <c r="I2" s="5"/>
      <c r="J2" s="5"/>
      <c r="K2" s="5"/>
      <c r="L2" s="5"/>
      <c r="M2" s="5"/>
      <c r="N2" s="5"/>
      <c r="O2" s="17"/>
    </row>
    <row r="3" spans="1:15" ht="27" customHeight="1" thickBot="1" x14ac:dyDescent="0.45">
      <c r="A3" s="6" t="s">
        <v>57</v>
      </c>
      <c r="B3" s="8"/>
      <c r="C3" s="9"/>
      <c r="D3" s="9"/>
      <c r="E3" s="9"/>
      <c r="F3" s="5"/>
      <c r="G3" s="252" t="s">
        <v>48</v>
      </c>
      <c r="H3" s="252"/>
      <c r="I3" s="252"/>
      <c r="J3" s="252"/>
      <c r="K3" s="252"/>
      <c r="L3" s="252"/>
      <c r="M3" s="252"/>
      <c r="N3" s="252"/>
      <c r="O3" s="17"/>
    </row>
    <row r="4" spans="1:15" s="11" customFormat="1" ht="25.5" customHeight="1" x14ac:dyDescent="0.35">
      <c r="A4" s="253" t="s">
        <v>42</v>
      </c>
      <c r="B4" s="248" t="s">
        <v>41</v>
      </c>
      <c r="C4" s="248" t="s">
        <v>40</v>
      </c>
      <c r="D4" s="248" t="s">
        <v>39</v>
      </c>
      <c r="E4" s="248" t="s">
        <v>38</v>
      </c>
      <c r="F4" s="248" t="s">
        <v>37</v>
      </c>
      <c r="G4" s="255" t="s">
        <v>47</v>
      </c>
      <c r="H4" s="256"/>
      <c r="I4" s="255" t="s">
        <v>46</v>
      </c>
      <c r="J4" s="257"/>
      <c r="K4" s="257"/>
      <c r="L4" s="256"/>
      <c r="M4" s="248" t="s">
        <v>35</v>
      </c>
      <c r="N4" s="248" t="s">
        <v>51</v>
      </c>
      <c r="O4" s="250" t="s">
        <v>45</v>
      </c>
    </row>
    <row r="5" spans="1:15" s="3" customFormat="1" ht="97.5" customHeight="1" x14ac:dyDescent="0.3">
      <c r="A5" s="254"/>
      <c r="B5" s="249"/>
      <c r="C5" s="249"/>
      <c r="D5" s="249"/>
      <c r="E5" s="249"/>
      <c r="F5" s="249"/>
      <c r="G5" s="10" t="s">
        <v>52</v>
      </c>
      <c r="H5" s="10" t="s">
        <v>53</v>
      </c>
      <c r="I5" s="10" t="s">
        <v>36</v>
      </c>
      <c r="J5" s="10" t="s">
        <v>54</v>
      </c>
      <c r="K5" s="10" t="s">
        <v>55</v>
      </c>
      <c r="L5" s="10" t="s">
        <v>56</v>
      </c>
      <c r="M5" s="249"/>
      <c r="N5" s="249"/>
      <c r="O5" s="251"/>
    </row>
    <row r="6" spans="1:15" s="11" customFormat="1" x14ac:dyDescent="0.35">
      <c r="A6" s="12">
        <v>1</v>
      </c>
      <c r="B6" s="13">
        <v>2</v>
      </c>
      <c r="C6" s="13">
        <v>3</v>
      </c>
      <c r="D6" s="13">
        <v>4</v>
      </c>
      <c r="E6" s="13">
        <v>5</v>
      </c>
      <c r="F6" s="13">
        <v>6</v>
      </c>
      <c r="G6" s="13">
        <v>7</v>
      </c>
      <c r="H6" s="13">
        <v>8</v>
      </c>
      <c r="I6" s="13" t="s">
        <v>44</v>
      </c>
      <c r="J6" s="13">
        <v>10</v>
      </c>
      <c r="K6" s="13">
        <v>11</v>
      </c>
      <c r="L6" s="13">
        <v>12</v>
      </c>
      <c r="M6" s="13">
        <v>13</v>
      </c>
      <c r="N6" s="13" t="s">
        <v>43</v>
      </c>
      <c r="O6" s="47">
        <v>15</v>
      </c>
    </row>
    <row r="7" spans="1:15" ht="58.5" x14ac:dyDescent="0.35">
      <c r="A7" s="39" t="s">
        <v>34</v>
      </c>
      <c r="B7" s="40" t="s">
        <v>33</v>
      </c>
      <c r="C7" s="40" t="s">
        <v>32</v>
      </c>
      <c r="D7" s="40" t="s">
        <v>31</v>
      </c>
      <c r="E7" s="41" t="s">
        <v>30</v>
      </c>
      <c r="F7" s="20" t="s">
        <v>29</v>
      </c>
      <c r="G7" s="42">
        <v>71729883</v>
      </c>
      <c r="H7" s="42">
        <v>0</v>
      </c>
      <c r="I7" s="42">
        <f>J7+K7+L7</f>
        <v>11534308</v>
      </c>
      <c r="J7" s="42">
        <v>5988082</v>
      </c>
      <c r="K7" s="42">
        <v>0</v>
      </c>
      <c r="L7" s="42">
        <v>5546226</v>
      </c>
      <c r="M7" s="42">
        <v>1123907</v>
      </c>
      <c r="N7" s="42">
        <f>G7+H7+I7+M7</f>
        <v>84388098</v>
      </c>
      <c r="O7" s="48" t="s">
        <v>131</v>
      </c>
    </row>
    <row r="8" spans="1:15" ht="81" customHeight="1" x14ac:dyDescent="0.35">
      <c r="A8" s="39" t="s">
        <v>27</v>
      </c>
      <c r="B8" s="40" t="s">
        <v>28</v>
      </c>
      <c r="C8" s="40" t="s">
        <v>27</v>
      </c>
      <c r="D8" s="40" t="s">
        <v>26</v>
      </c>
      <c r="E8" s="41" t="s">
        <v>25</v>
      </c>
      <c r="F8" s="20" t="s">
        <v>24</v>
      </c>
      <c r="G8" s="42">
        <v>0</v>
      </c>
      <c r="H8" s="42">
        <v>5389061</v>
      </c>
      <c r="I8" s="42">
        <f>J8+K8+L8</f>
        <v>644455</v>
      </c>
      <c r="J8" s="42">
        <v>590358</v>
      </c>
      <c r="K8" s="42">
        <v>54097</v>
      </c>
      <c r="L8" s="42">
        <v>0</v>
      </c>
      <c r="M8" s="42">
        <v>306556</v>
      </c>
      <c r="N8" s="42">
        <f>G8+H8+I8+M8</f>
        <v>6340072</v>
      </c>
      <c r="O8" s="48" t="s">
        <v>132</v>
      </c>
    </row>
    <row r="9" spans="1:15" ht="142.5" customHeight="1" x14ac:dyDescent="0.35">
      <c r="A9" s="39" t="s">
        <v>22</v>
      </c>
      <c r="B9" s="40" t="s">
        <v>23</v>
      </c>
      <c r="C9" s="40" t="s">
        <v>22</v>
      </c>
      <c r="D9" s="40" t="s">
        <v>21</v>
      </c>
      <c r="E9" s="20" t="s">
        <v>20</v>
      </c>
      <c r="F9" s="20" t="s">
        <v>19</v>
      </c>
      <c r="G9" s="42">
        <v>0</v>
      </c>
      <c r="H9" s="42">
        <v>18404907.010000002</v>
      </c>
      <c r="I9" s="42">
        <f>J9+K9+L9</f>
        <v>4132207.21</v>
      </c>
      <c r="J9" s="42">
        <v>3980663.22</v>
      </c>
      <c r="K9" s="42">
        <v>133922.42000000001</v>
      </c>
      <c r="L9" s="42">
        <v>17621.57</v>
      </c>
      <c r="M9" s="42">
        <v>1230041.97</v>
      </c>
      <c r="N9" s="42">
        <f>G9+H9+I9+M9</f>
        <v>23767156.190000001</v>
      </c>
      <c r="O9" s="48" t="s">
        <v>133</v>
      </c>
    </row>
    <row r="10" spans="1:15" ht="151.5" customHeight="1" thickBot="1" x14ac:dyDescent="0.4">
      <c r="A10" s="43" t="s">
        <v>17</v>
      </c>
      <c r="B10" s="44" t="s">
        <v>18</v>
      </c>
      <c r="C10" s="44" t="s">
        <v>17</v>
      </c>
      <c r="D10" s="44"/>
      <c r="E10" s="45" t="s">
        <v>50</v>
      </c>
      <c r="F10" s="21" t="s">
        <v>16</v>
      </c>
      <c r="G10" s="46">
        <v>11405882</v>
      </c>
      <c r="H10" s="46">
        <v>0</v>
      </c>
      <c r="I10" s="46">
        <f>J10+K10+L10</f>
        <v>1972546</v>
      </c>
      <c r="J10" s="46">
        <v>0</v>
      </c>
      <c r="K10" s="46">
        <v>986273</v>
      </c>
      <c r="L10" s="46">
        <v>986273</v>
      </c>
      <c r="M10" s="46">
        <v>40257</v>
      </c>
      <c r="N10" s="46">
        <f>G10+H10+I10+M10</f>
        <v>13418685</v>
      </c>
      <c r="O10" s="49" t="s">
        <v>134</v>
      </c>
    </row>
    <row r="11" spans="1:15" x14ac:dyDescent="0.35">
      <c r="O11" s="17"/>
    </row>
    <row r="12" spans="1:15" x14ac:dyDescent="0.35">
      <c r="O12" s="17"/>
    </row>
    <row r="13" spans="1:15" x14ac:dyDescent="0.35">
      <c r="A13" s="247" t="s">
        <v>204</v>
      </c>
      <c r="B13" s="247"/>
      <c r="C13" s="247"/>
      <c r="D13" s="247"/>
      <c r="E13" s="247"/>
      <c r="F13" s="4"/>
      <c r="G13" s="4"/>
      <c r="H13" s="4"/>
      <c r="I13" s="4"/>
      <c r="N13" s="4"/>
      <c r="O13" s="18"/>
    </row>
    <row r="14" spans="1:15" ht="44.25" customHeight="1" x14ac:dyDescent="0.35">
      <c r="A14" s="247"/>
      <c r="B14" s="247"/>
      <c r="C14" s="247"/>
      <c r="D14" s="247"/>
      <c r="E14" s="247"/>
    </row>
    <row r="18" spans="5:13" x14ac:dyDescent="0.35">
      <c r="E18" s="3"/>
      <c r="H18" s="3"/>
      <c r="I18" s="3"/>
    </row>
    <row r="19" spans="5:13" x14ac:dyDescent="0.35">
      <c r="E19" s="3"/>
      <c r="H19" s="2"/>
      <c r="I19" s="2"/>
    </row>
    <row r="21" spans="5:13" x14ac:dyDescent="0.35">
      <c r="J21" s="1"/>
      <c r="K21" s="1"/>
      <c r="L21" s="1"/>
      <c r="M21" s="1"/>
    </row>
  </sheetData>
  <mergeCells count="13">
    <mergeCell ref="A13:E14"/>
    <mergeCell ref="N4:N5"/>
    <mergeCell ref="O4:O5"/>
    <mergeCell ref="G3:N3"/>
    <mergeCell ref="A4:A5"/>
    <mergeCell ref="B4:B5"/>
    <mergeCell ref="C4:C5"/>
    <mergeCell ref="D4:D5"/>
    <mergeCell ref="E4:E5"/>
    <mergeCell ref="F4:F5"/>
    <mergeCell ref="G4:H4"/>
    <mergeCell ref="I4:L4"/>
    <mergeCell ref="M4:M5"/>
  </mergeCells>
  <printOptions horizontalCentered="1"/>
  <pageMargins left="0" right="0" top="0.35433070866141736" bottom="0.35433070866141736" header="0.11811023622047245" footer="0.11811023622047245"/>
  <pageSetup paperSize="8"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6"/>
  <sheetViews>
    <sheetView topLeftCell="B1" zoomScaleSheetLayoutView="100" workbookViewId="0">
      <pane ySplit="5" topLeftCell="A6" activePane="bottomLeft" state="frozen"/>
      <selection pane="bottomLeft" activeCell="D30" sqref="D30"/>
    </sheetView>
  </sheetViews>
  <sheetFormatPr defaultRowHeight="14.5" x14ac:dyDescent="0.35"/>
  <cols>
    <col min="1" max="1" width="14.453125" style="25" customWidth="1"/>
    <col min="2" max="2" width="16.81640625" style="24" customWidth="1"/>
    <col min="3" max="3" width="6.81640625" style="24" customWidth="1"/>
    <col min="4" max="4" width="17.1796875" style="23" customWidth="1"/>
    <col min="5" max="5" width="35.26953125" style="23" customWidth="1"/>
    <col min="6" max="6" width="16.54296875" style="23" customWidth="1"/>
    <col min="7" max="7" width="14" bestFit="1" customWidth="1"/>
    <col min="8" max="8" width="15.453125" bestFit="1" customWidth="1"/>
    <col min="9" max="9" width="14" style="22" customWidth="1"/>
    <col min="10" max="10" width="17" style="22" customWidth="1"/>
    <col min="11" max="11" width="13.81640625" customWidth="1"/>
    <col min="12" max="12" width="11.1796875" customWidth="1"/>
  </cols>
  <sheetData>
    <row r="1" spans="1:12" x14ac:dyDescent="0.35">
      <c r="A1" s="6" t="s">
        <v>0</v>
      </c>
    </row>
    <row r="2" spans="1:12" x14ac:dyDescent="0.35">
      <c r="A2" s="30"/>
    </row>
    <row r="3" spans="1:12" x14ac:dyDescent="0.35">
      <c r="A3" s="7" t="s">
        <v>130</v>
      </c>
    </row>
    <row r="4" spans="1:12" ht="7.5" customHeight="1" thickBot="1" x14ac:dyDescent="0.4"/>
    <row r="5" spans="1:12" s="29" customFormat="1" ht="47.25" customHeight="1" x14ac:dyDescent="0.35">
      <c r="A5" s="14" t="s">
        <v>129</v>
      </c>
      <c r="B5" s="15" t="s">
        <v>128</v>
      </c>
      <c r="C5" s="15" t="s">
        <v>127</v>
      </c>
      <c r="D5" s="15" t="s">
        <v>126</v>
      </c>
      <c r="E5" s="15" t="s">
        <v>125</v>
      </c>
      <c r="F5" s="15" t="s">
        <v>124</v>
      </c>
      <c r="G5" s="15" t="s">
        <v>123</v>
      </c>
      <c r="H5" s="15" t="s">
        <v>122</v>
      </c>
      <c r="I5" s="15" t="s">
        <v>121</v>
      </c>
      <c r="J5" s="15" t="s">
        <v>120</v>
      </c>
      <c r="K5" s="15" t="s">
        <v>119</v>
      </c>
      <c r="L5" s="15" t="s">
        <v>137</v>
      </c>
    </row>
    <row r="6" spans="1:12" ht="46" x14ac:dyDescent="0.35">
      <c r="A6" s="28" t="s">
        <v>96</v>
      </c>
      <c r="B6" s="26" t="s">
        <v>14</v>
      </c>
      <c r="C6" s="26" t="s">
        <v>63</v>
      </c>
      <c r="D6" s="26" t="s">
        <v>95</v>
      </c>
      <c r="E6" s="26" t="s">
        <v>94</v>
      </c>
      <c r="F6" s="27">
        <v>12750000</v>
      </c>
      <c r="G6" s="27">
        <v>2250000</v>
      </c>
      <c r="H6" s="26" t="s">
        <v>116</v>
      </c>
      <c r="I6" s="26" t="s">
        <v>118</v>
      </c>
      <c r="J6" s="26" t="s">
        <v>117</v>
      </c>
      <c r="K6" s="26">
        <v>2016</v>
      </c>
      <c r="L6" s="26"/>
    </row>
    <row r="7" spans="1:12" ht="115" x14ac:dyDescent="0.35">
      <c r="A7" s="28" t="s">
        <v>71</v>
      </c>
      <c r="B7" s="26" t="s">
        <v>13</v>
      </c>
      <c r="C7" s="26" t="s">
        <v>63</v>
      </c>
      <c r="D7" s="26" t="s">
        <v>69</v>
      </c>
      <c r="E7" s="26" t="s">
        <v>90</v>
      </c>
      <c r="F7" s="27">
        <v>8947368.4199999999</v>
      </c>
      <c r="G7" s="27">
        <v>1578947.37</v>
      </c>
      <c r="H7" s="26" t="s">
        <v>116</v>
      </c>
      <c r="I7" s="26" t="s">
        <v>115</v>
      </c>
      <c r="J7" s="26" t="s">
        <v>114</v>
      </c>
      <c r="K7" s="26">
        <v>2016</v>
      </c>
      <c r="L7" s="26"/>
    </row>
    <row r="8" spans="1:12" ht="46" x14ac:dyDescent="0.35">
      <c r="A8" s="28" t="s">
        <v>87</v>
      </c>
      <c r="B8" s="26" t="s">
        <v>12</v>
      </c>
      <c r="C8" s="26" t="s">
        <v>63</v>
      </c>
      <c r="D8" s="26" t="s">
        <v>113</v>
      </c>
      <c r="E8" s="26" t="s">
        <v>112</v>
      </c>
      <c r="F8" s="27">
        <v>102000000</v>
      </c>
      <c r="G8" s="27">
        <v>18000000</v>
      </c>
      <c r="H8" s="26" t="s">
        <v>111</v>
      </c>
      <c r="I8" s="26" t="s">
        <v>110</v>
      </c>
      <c r="J8" s="26" t="s">
        <v>78</v>
      </c>
      <c r="K8" s="26">
        <v>2016</v>
      </c>
      <c r="L8" s="26"/>
    </row>
    <row r="9" spans="1:12" ht="34.5" x14ac:dyDescent="0.35">
      <c r="A9" s="28" t="s">
        <v>87</v>
      </c>
      <c r="B9" s="26" t="s">
        <v>1</v>
      </c>
      <c r="C9" s="26" t="s">
        <v>86</v>
      </c>
      <c r="D9" s="26" t="s">
        <v>93</v>
      </c>
      <c r="E9" s="26" t="s">
        <v>109</v>
      </c>
      <c r="F9" s="27">
        <v>12600000</v>
      </c>
      <c r="G9" s="27">
        <v>2223529.4</v>
      </c>
      <c r="H9" s="26" t="s">
        <v>103</v>
      </c>
      <c r="I9" s="26" t="s">
        <v>105</v>
      </c>
      <c r="J9" s="26" t="s">
        <v>104</v>
      </c>
      <c r="K9" s="26">
        <v>2017</v>
      </c>
      <c r="L9" s="26"/>
    </row>
    <row r="10" spans="1:12" ht="69" x14ac:dyDescent="0.35">
      <c r="A10" s="28" t="s">
        <v>87</v>
      </c>
      <c r="B10" s="26" t="s">
        <v>2</v>
      </c>
      <c r="C10" s="26" t="s">
        <v>86</v>
      </c>
      <c r="D10" s="26" t="s">
        <v>93</v>
      </c>
      <c r="E10" s="26" t="s">
        <v>108</v>
      </c>
      <c r="F10" s="27">
        <v>29470000</v>
      </c>
      <c r="G10" s="27">
        <v>13700588.24</v>
      </c>
      <c r="H10" s="26" t="s">
        <v>103</v>
      </c>
      <c r="I10" s="26" t="s">
        <v>105</v>
      </c>
      <c r="J10" s="26" t="s">
        <v>104</v>
      </c>
      <c r="K10" s="26">
        <v>2017</v>
      </c>
      <c r="L10" s="26"/>
    </row>
    <row r="11" spans="1:12" ht="34.5" x14ac:dyDescent="0.35">
      <c r="A11" s="28" t="s">
        <v>87</v>
      </c>
      <c r="B11" s="26" t="s">
        <v>3</v>
      </c>
      <c r="C11" s="26" t="s">
        <v>86</v>
      </c>
      <c r="D11" s="26" t="s">
        <v>107</v>
      </c>
      <c r="E11" s="26" t="s">
        <v>106</v>
      </c>
      <c r="F11" s="27">
        <v>16094213.539999999</v>
      </c>
      <c r="G11" s="27">
        <v>2840155.33</v>
      </c>
      <c r="H11" s="26" t="s">
        <v>103</v>
      </c>
      <c r="I11" s="26" t="s">
        <v>105</v>
      </c>
      <c r="J11" s="26" t="s">
        <v>104</v>
      </c>
      <c r="K11" s="26">
        <v>2017</v>
      </c>
      <c r="L11" s="26"/>
    </row>
    <row r="12" spans="1:12" ht="46" x14ac:dyDescent="0.35">
      <c r="A12" s="28" t="s">
        <v>87</v>
      </c>
      <c r="B12" s="26" t="s">
        <v>4</v>
      </c>
      <c r="C12" s="26" t="s">
        <v>86</v>
      </c>
      <c r="D12" s="26" t="s">
        <v>93</v>
      </c>
      <c r="E12" s="26" t="s">
        <v>5</v>
      </c>
      <c r="F12" s="27">
        <v>36325000</v>
      </c>
      <c r="G12" s="27">
        <v>6410294.1200000001</v>
      </c>
      <c r="H12" s="26" t="s">
        <v>103</v>
      </c>
      <c r="I12" s="26" t="s">
        <v>102</v>
      </c>
      <c r="J12" s="26" t="s">
        <v>78</v>
      </c>
      <c r="K12" s="26">
        <v>2017</v>
      </c>
      <c r="L12" s="26"/>
    </row>
    <row r="13" spans="1:12" ht="126.65" customHeight="1" x14ac:dyDescent="0.35">
      <c r="A13" s="28" t="s">
        <v>71</v>
      </c>
      <c r="B13" s="26" t="s">
        <v>11</v>
      </c>
      <c r="C13" s="26" t="s">
        <v>63</v>
      </c>
      <c r="D13" s="26" t="s">
        <v>76</v>
      </c>
      <c r="E13" s="26" t="s">
        <v>101</v>
      </c>
      <c r="F13" s="27">
        <v>12750000</v>
      </c>
      <c r="G13" s="27">
        <v>2250000</v>
      </c>
      <c r="H13" s="26" t="s">
        <v>99</v>
      </c>
      <c r="I13" s="26" t="s">
        <v>98</v>
      </c>
      <c r="J13" s="26" t="s">
        <v>97</v>
      </c>
      <c r="K13" s="26">
        <v>2018</v>
      </c>
      <c r="L13" s="26"/>
    </row>
    <row r="14" spans="1:12" ht="46" x14ac:dyDescent="0.35">
      <c r="A14" s="28" t="s">
        <v>71</v>
      </c>
      <c r="B14" s="26" t="s">
        <v>10</v>
      </c>
      <c r="C14" s="26" t="s">
        <v>63</v>
      </c>
      <c r="D14" s="26" t="s">
        <v>69</v>
      </c>
      <c r="E14" s="26" t="s">
        <v>100</v>
      </c>
      <c r="F14" s="27">
        <v>40263157.890000001</v>
      </c>
      <c r="G14" s="27">
        <v>7105263.1600000001</v>
      </c>
      <c r="H14" s="26" t="s">
        <v>99</v>
      </c>
      <c r="I14" s="26" t="s">
        <v>98</v>
      </c>
      <c r="J14" s="26" t="s">
        <v>97</v>
      </c>
      <c r="K14" s="26">
        <v>2018</v>
      </c>
      <c r="L14" s="26"/>
    </row>
    <row r="15" spans="1:12" ht="46" x14ac:dyDescent="0.35">
      <c r="A15" s="28" t="s">
        <v>96</v>
      </c>
      <c r="B15" s="26" t="s">
        <v>9</v>
      </c>
      <c r="C15" s="26" t="s">
        <v>63</v>
      </c>
      <c r="D15" s="26" t="s">
        <v>95</v>
      </c>
      <c r="E15" s="26" t="s">
        <v>94</v>
      </c>
      <c r="F15" s="27">
        <v>10000000</v>
      </c>
      <c r="G15" s="27">
        <v>1764705.9</v>
      </c>
      <c r="H15" s="26" t="s">
        <v>89</v>
      </c>
      <c r="I15" s="26" t="s">
        <v>92</v>
      </c>
      <c r="J15" s="26" t="s">
        <v>91</v>
      </c>
      <c r="K15" s="26">
        <v>2018</v>
      </c>
      <c r="L15" s="26"/>
    </row>
    <row r="16" spans="1:12" ht="80.5" x14ac:dyDescent="0.35">
      <c r="A16" s="28" t="s">
        <v>87</v>
      </c>
      <c r="B16" s="26" t="s">
        <v>6</v>
      </c>
      <c r="C16" s="26" t="s">
        <v>86</v>
      </c>
      <c r="D16" s="26" t="s">
        <v>93</v>
      </c>
      <c r="E16" s="26" t="s">
        <v>7</v>
      </c>
      <c r="F16" s="51">
        <v>57558990.359999999</v>
      </c>
      <c r="G16" s="51">
        <v>21939121.949999999</v>
      </c>
      <c r="H16" s="50" t="s">
        <v>135</v>
      </c>
      <c r="I16" s="26" t="s">
        <v>92</v>
      </c>
      <c r="J16" s="26" t="s">
        <v>91</v>
      </c>
      <c r="K16" s="26">
        <v>2018</v>
      </c>
      <c r="L16" s="50" t="s">
        <v>136</v>
      </c>
    </row>
    <row r="17" spans="1:12" ht="115" x14ac:dyDescent="0.35">
      <c r="A17" s="28" t="s">
        <v>71</v>
      </c>
      <c r="B17" s="26" t="s">
        <v>8</v>
      </c>
      <c r="C17" s="26" t="s">
        <v>63</v>
      </c>
      <c r="D17" s="26" t="s">
        <v>69</v>
      </c>
      <c r="E17" s="26" t="s">
        <v>90</v>
      </c>
      <c r="F17" s="27">
        <v>8947368.4199999999</v>
      </c>
      <c r="G17" s="27">
        <v>1578947.37</v>
      </c>
      <c r="H17" s="26" t="s">
        <v>89</v>
      </c>
      <c r="I17" s="26" t="s">
        <v>88</v>
      </c>
      <c r="J17" s="26" t="s">
        <v>78</v>
      </c>
      <c r="K17" s="26">
        <v>2018</v>
      </c>
      <c r="L17" s="26"/>
    </row>
    <row r="18" spans="1:12" ht="46" x14ac:dyDescent="0.35">
      <c r="A18" s="31" t="s">
        <v>87</v>
      </c>
      <c r="B18" s="32" t="s">
        <v>15</v>
      </c>
      <c r="C18" s="32" t="s">
        <v>86</v>
      </c>
      <c r="D18" s="32" t="s">
        <v>85</v>
      </c>
      <c r="E18" s="32" t="s">
        <v>84</v>
      </c>
      <c r="F18" s="33">
        <v>16248949.99</v>
      </c>
      <c r="G18" s="33">
        <v>8886812.0099999998</v>
      </c>
      <c r="H18" s="32" t="s">
        <v>80</v>
      </c>
      <c r="I18" s="32" t="s">
        <v>83</v>
      </c>
      <c r="J18" s="32" t="s">
        <v>82</v>
      </c>
      <c r="K18" s="26">
        <v>2019</v>
      </c>
      <c r="L18" s="26"/>
    </row>
    <row r="19" spans="1:12" ht="46" x14ac:dyDescent="0.35">
      <c r="A19" s="35" t="s">
        <v>65</v>
      </c>
      <c r="B19" s="36" t="s">
        <v>81</v>
      </c>
      <c r="C19" s="36" t="s">
        <v>63</v>
      </c>
      <c r="D19" s="37" t="s">
        <v>62</v>
      </c>
      <c r="E19" s="37" t="s">
        <v>61</v>
      </c>
      <c r="F19" s="38">
        <v>43000000</v>
      </c>
      <c r="G19" s="38">
        <v>7588235.2999999998</v>
      </c>
      <c r="H19" s="37" t="s">
        <v>80</v>
      </c>
      <c r="I19" s="37" t="s">
        <v>79</v>
      </c>
      <c r="J19" s="37" t="s">
        <v>78</v>
      </c>
      <c r="K19" s="26">
        <v>2019</v>
      </c>
      <c r="L19" s="26"/>
    </row>
    <row r="20" spans="1:12" ht="34.5" x14ac:dyDescent="0.35">
      <c r="A20" s="35" t="s">
        <v>71</v>
      </c>
      <c r="B20" s="36" t="s">
        <v>77</v>
      </c>
      <c r="C20" s="36" t="s">
        <v>63</v>
      </c>
      <c r="D20" s="37" t="s">
        <v>76</v>
      </c>
      <c r="E20" s="37" t="s">
        <v>75</v>
      </c>
      <c r="F20" s="38">
        <v>15000000</v>
      </c>
      <c r="G20" s="38">
        <v>2647058.8199999998</v>
      </c>
      <c r="H20" s="37" t="s">
        <v>74</v>
      </c>
      <c r="I20" s="37" t="s">
        <v>73</v>
      </c>
      <c r="J20" s="37" t="s">
        <v>72</v>
      </c>
      <c r="K20" s="26">
        <v>2019</v>
      </c>
      <c r="L20" s="26"/>
    </row>
    <row r="21" spans="1:12" ht="23" x14ac:dyDescent="0.35">
      <c r="A21" s="35" t="s">
        <v>71</v>
      </c>
      <c r="B21" s="36" t="s">
        <v>70</v>
      </c>
      <c r="C21" s="36" t="s">
        <v>63</v>
      </c>
      <c r="D21" s="37" t="s">
        <v>69</v>
      </c>
      <c r="E21" s="37" t="s">
        <v>68</v>
      </c>
      <c r="F21" s="38">
        <v>17000000</v>
      </c>
      <c r="G21" s="38">
        <v>3000000</v>
      </c>
      <c r="H21" s="37" t="s">
        <v>60</v>
      </c>
      <c r="I21" s="37" t="s">
        <v>67</v>
      </c>
      <c r="J21" s="37" t="s">
        <v>66</v>
      </c>
      <c r="K21" s="26">
        <v>2019</v>
      </c>
      <c r="L21" s="26"/>
    </row>
    <row r="22" spans="1:12" ht="46" x14ac:dyDescent="0.35">
      <c r="A22" s="37" t="s">
        <v>65</v>
      </c>
      <c r="B22" s="36" t="s">
        <v>64</v>
      </c>
      <c r="C22" s="36" t="s">
        <v>63</v>
      </c>
      <c r="D22" s="37" t="s">
        <v>62</v>
      </c>
      <c r="E22" s="37" t="s">
        <v>61</v>
      </c>
      <c r="F22" s="38">
        <v>34000000</v>
      </c>
      <c r="G22" s="38">
        <v>6000000</v>
      </c>
      <c r="H22" s="37" t="s">
        <v>60</v>
      </c>
      <c r="I22" s="37" t="s">
        <v>59</v>
      </c>
      <c r="J22" s="37" t="s">
        <v>58</v>
      </c>
      <c r="K22" s="26">
        <v>2019</v>
      </c>
      <c r="L22" s="26"/>
    </row>
    <row r="23" spans="1:12" x14ac:dyDescent="0.35">
      <c r="K23" s="34"/>
    </row>
    <row r="24" spans="1:12" x14ac:dyDescent="0.35">
      <c r="K24" s="34"/>
    </row>
    <row r="25" spans="1:12" ht="14.5" customHeight="1" x14ac:dyDescent="0.35">
      <c r="B25" s="247" t="s">
        <v>203</v>
      </c>
      <c r="C25" s="247"/>
      <c r="D25" s="247"/>
      <c r="E25" s="247"/>
      <c r="F25" s="247"/>
    </row>
    <row r="26" spans="1:12" ht="39" customHeight="1" x14ac:dyDescent="0.35">
      <c r="B26" s="247"/>
      <c r="C26" s="247"/>
      <c r="D26" s="247"/>
      <c r="E26" s="247"/>
      <c r="F26" s="247"/>
    </row>
  </sheetData>
  <autoFilter ref="A5:K22" xr:uid="{00000000-0009-0000-0000-000001000000}"/>
  <mergeCells count="1">
    <mergeCell ref="B25:F26"/>
  </mergeCells>
  <printOptions horizontalCentered="1"/>
  <pageMargins left="0.11811023622047245" right="0.11811023622047245" top="0.15748031496062992" bottom="0.11811023622047245" header="0.11811023622047245" footer="0.11811023622047245"/>
  <pageSetup paperSize="8"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22CB4-81D8-4DA6-8606-143D716FBA74}">
  <sheetPr>
    <tabColor theme="9"/>
    <pageSetUpPr fitToPage="1"/>
  </sheetPr>
  <dimension ref="A1:R15"/>
  <sheetViews>
    <sheetView showGridLines="0" topLeftCell="B3" zoomScale="80" zoomScaleNormal="80" zoomScaleSheetLayoutView="70" workbookViewId="0">
      <selection activeCell="N19" sqref="N19:P21"/>
    </sheetView>
  </sheetViews>
  <sheetFormatPr defaultColWidth="8.7265625" defaultRowHeight="14.5" x14ac:dyDescent="0.35"/>
  <cols>
    <col min="1" max="1" width="15" style="17" customWidth="1"/>
    <col min="2" max="2" width="25.7265625" style="17" customWidth="1"/>
    <col min="3" max="3" width="17.54296875" style="17" bestFit="1" customWidth="1"/>
    <col min="4" max="4" width="23.453125" style="17" customWidth="1"/>
    <col min="5" max="5" width="12" style="17" customWidth="1"/>
    <col min="6" max="6" width="13.1796875" style="17" customWidth="1"/>
    <col min="7" max="7" width="18.81640625" style="17" customWidth="1"/>
    <col min="8" max="8" width="17.81640625" style="17" customWidth="1"/>
    <col min="9" max="9" width="20" style="17" customWidth="1"/>
    <col min="10" max="14" width="20.7265625" style="17" customWidth="1"/>
    <col min="15" max="15" width="17.453125" style="17" customWidth="1"/>
    <col min="16" max="16" width="17" style="17" customWidth="1"/>
    <col min="17" max="17" width="18" style="17" customWidth="1"/>
    <col min="18" max="18" width="73" style="19" customWidth="1"/>
    <col min="19" max="19" width="8.7265625" style="17"/>
    <col min="20" max="20" width="9" style="17" bestFit="1" customWidth="1"/>
    <col min="21" max="16384" width="8.7265625" style="17"/>
  </cols>
  <sheetData>
    <row r="1" spans="1:18" ht="27" customHeight="1" x14ac:dyDescent="0.35">
      <c r="A1" s="160" t="s">
        <v>245</v>
      </c>
      <c r="B1" s="160"/>
      <c r="C1" s="160"/>
      <c r="D1" s="160"/>
      <c r="E1" s="160"/>
      <c r="F1" s="195"/>
      <c r="G1" s="178"/>
      <c r="H1" s="178"/>
      <c r="I1" s="178"/>
      <c r="J1" s="178"/>
      <c r="K1" s="178"/>
      <c r="L1" s="178"/>
      <c r="M1" s="178"/>
      <c r="N1" s="178"/>
      <c r="O1" s="178"/>
      <c r="P1" s="178"/>
      <c r="Q1" s="178"/>
      <c r="R1" s="17"/>
    </row>
    <row r="2" spans="1:18" ht="27" customHeight="1" x14ac:dyDescent="0.35">
      <c r="A2" s="160" t="s">
        <v>57</v>
      </c>
      <c r="B2" s="160"/>
      <c r="C2" s="160"/>
      <c r="D2" s="160"/>
      <c r="E2" s="160"/>
      <c r="F2" s="195"/>
      <c r="G2" s="178"/>
      <c r="H2" s="178"/>
      <c r="I2" s="178"/>
      <c r="J2" s="178"/>
      <c r="K2" s="178"/>
      <c r="L2" s="178"/>
      <c r="M2" s="178"/>
      <c r="N2" s="178"/>
      <c r="O2" s="178"/>
      <c r="P2" s="178"/>
      <c r="Q2" s="178"/>
      <c r="R2" s="17"/>
    </row>
    <row r="3" spans="1:18" ht="27" customHeight="1" thickBot="1" x14ac:dyDescent="0.4">
      <c r="A3" s="160"/>
      <c r="B3" s="160"/>
      <c r="C3" s="160"/>
      <c r="D3" s="160"/>
      <c r="E3" s="160"/>
      <c r="F3" s="195"/>
      <c r="G3" s="178"/>
      <c r="H3" s="178"/>
      <c r="I3" s="178"/>
      <c r="J3" s="178"/>
      <c r="K3" s="178"/>
      <c r="L3" s="178"/>
      <c r="M3" s="178"/>
      <c r="N3" s="178"/>
      <c r="O3" s="178"/>
      <c r="P3" s="178"/>
      <c r="Q3" s="178"/>
      <c r="R3" s="17"/>
    </row>
    <row r="4" spans="1:18" s="89" customFormat="1" ht="25.5" customHeight="1" x14ac:dyDescent="0.35">
      <c r="A4" s="274" t="s">
        <v>42</v>
      </c>
      <c r="B4" s="276" t="s">
        <v>41</v>
      </c>
      <c r="C4" s="276" t="s">
        <v>40</v>
      </c>
      <c r="D4" s="276" t="s">
        <v>39</v>
      </c>
      <c r="E4" s="276" t="s">
        <v>38</v>
      </c>
      <c r="F4" s="276" t="s">
        <v>37</v>
      </c>
      <c r="G4" s="278" t="s">
        <v>47</v>
      </c>
      <c r="H4" s="280"/>
      <c r="I4" s="278" t="s">
        <v>46</v>
      </c>
      <c r="J4" s="279"/>
      <c r="K4" s="279"/>
      <c r="L4" s="280"/>
      <c r="M4" s="276" t="s">
        <v>35</v>
      </c>
      <c r="N4" s="276" t="s">
        <v>51</v>
      </c>
      <c r="O4" s="270" t="s">
        <v>207</v>
      </c>
      <c r="P4" s="270" t="s">
        <v>208</v>
      </c>
      <c r="Q4" s="270" t="s">
        <v>209</v>
      </c>
      <c r="R4" s="272" t="s">
        <v>45</v>
      </c>
    </row>
    <row r="5" spans="1:18" s="90" customFormat="1" ht="96" customHeight="1" x14ac:dyDescent="0.3">
      <c r="A5" s="275"/>
      <c r="B5" s="277"/>
      <c r="C5" s="277"/>
      <c r="D5" s="277"/>
      <c r="E5" s="277"/>
      <c r="F5" s="277"/>
      <c r="G5" s="184" t="s">
        <v>52</v>
      </c>
      <c r="H5" s="184" t="s">
        <v>53</v>
      </c>
      <c r="I5" s="184" t="s">
        <v>36</v>
      </c>
      <c r="J5" s="184" t="s">
        <v>54</v>
      </c>
      <c r="K5" s="184" t="s">
        <v>261</v>
      </c>
      <c r="L5" s="184" t="s">
        <v>56</v>
      </c>
      <c r="M5" s="277"/>
      <c r="N5" s="277"/>
      <c r="O5" s="271"/>
      <c r="P5" s="271"/>
      <c r="Q5" s="271"/>
      <c r="R5" s="273"/>
    </row>
    <row r="6" spans="1:18" s="89" customFormat="1" x14ac:dyDescent="0.35">
      <c r="A6" s="91">
        <v>1</v>
      </c>
      <c r="B6" s="92">
        <v>2</v>
      </c>
      <c r="C6" s="92">
        <v>3</v>
      </c>
      <c r="D6" s="92">
        <v>4</v>
      </c>
      <c r="E6" s="92">
        <v>5</v>
      </c>
      <c r="F6" s="92">
        <v>6</v>
      </c>
      <c r="G6" s="92">
        <v>7</v>
      </c>
      <c r="H6" s="92">
        <v>8</v>
      </c>
      <c r="I6" s="92" t="s">
        <v>44</v>
      </c>
      <c r="J6" s="92">
        <v>10</v>
      </c>
      <c r="K6" s="92">
        <v>11</v>
      </c>
      <c r="L6" s="92">
        <v>12</v>
      </c>
      <c r="M6" s="92">
        <v>13</v>
      </c>
      <c r="N6" s="92" t="s">
        <v>43</v>
      </c>
      <c r="O6" s="97">
        <v>15</v>
      </c>
      <c r="P6" s="97">
        <v>16</v>
      </c>
      <c r="Q6" s="97">
        <v>17</v>
      </c>
      <c r="R6" s="98">
        <v>18</v>
      </c>
    </row>
    <row r="7" spans="1:18" ht="44.25" customHeight="1" x14ac:dyDescent="0.35">
      <c r="A7" s="135" t="s">
        <v>34</v>
      </c>
      <c r="B7" s="143" t="s">
        <v>33</v>
      </c>
      <c r="C7" s="176" t="s">
        <v>32</v>
      </c>
      <c r="D7" s="99" t="s">
        <v>31</v>
      </c>
      <c r="E7" s="177" t="s">
        <v>30</v>
      </c>
      <c r="F7" s="136" t="s">
        <v>29</v>
      </c>
      <c r="G7" s="225">
        <v>90014455</v>
      </c>
      <c r="H7" s="225">
        <v>0</v>
      </c>
      <c r="I7" s="225">
        <f>SUM(J7:L7)</f>
        <v>14557774</v>
      </c>
      <c r="J7" s="225">
        <v>9121194</v>
      </c>
      <c r="K7" s="225">
        <v>459521</v>
      </c>
      <c r="L7" s="225">
        <v>4977059</v>
      </c>
      <c r="M7" s="225">
        <v>1327130</v>
      </c>
      <c r="N7" s="225">
        <f>SUM(G7,H7,I7,M7)</f>
        <v>105899359</v>
      </c>
      <c r="O7" s="226">
        <v>394402680.52999997</v>
      </c>
      <c r="P7" s="226">
        <v>527164548.52999997</v>
      </c>
      <c r="Q7" s="226">
        <v>636585989.14999998</v>
      </c>
      <c r="R7" s="227" t="s">
        <v>267</v>
      </c>
    </row>
    <row r="8" spans="1:18" ht="46.5" customHeight="1" x14ac:dyDescent="0.35">
      <c r="A8" s="135" t="s">
        <v>27</v>
      </c>
      <c r="B8" s="99" t="s">
        <v>28</v>
      </c>
      <c r="C8" s="176" t="s">
        <v>27</v>
      </c>
      <c r="D8" s="99" t="s">
        <v>26</v>
      </c>
      <c r="E8" s="177" t="s">
        <v>25</v>
      </c>
      <c r="F8" s="136" t="s">
        <v>24</v>
      </c>
      <c r="G8" s="225">
        <v>0</v>
      </c>
      <c r="H8" s="225">
        <v>2923268</v>
      </c>
      <c r="I8" s="225">
        <f>J8+K8+L8</f>
        <v>260633</v>
      </c>
      <c r="J8" s="225">
        <v>0</v>
      </c>
      <c r="K8" s="225">
        <v>0</v>
      </c>
      <c r="L8" s="225">
        <v>260633</v>
      </c>
      <c r="M8" s="225">
        <v>255238</v>
      </c>
      <c r="N8" s="225">
        <f>G8+H8+I8+M8</f>
        <v>3439139</v>
      </c>
      <c r="O8" s="226">
        <v>11017820.369999999</v>
      </c>
      <c r="P8" s="226">
        <v>13613185.310000001</v>
      </c>
      <c r="Q8" s="226">
        <v>13613185.310000001</v>
      </c>
      <c r="R8" s="227" t="s">
        <v>266</v>
      </c>
    </row>
    <row r="9" spans="1:18" ht="79.5" customHeight="1" x14ac:dyDescent="0.35">
      <c r="A9" s="135" t="s">
        <v>22</v>
      </c>
      <c r="B9" s="99" t="s">
        <v>23</v>
      </c>
      <c r="C9" s="176" t="s">
        <v>22</v>
      </c>
      <c r="D9" s="99" t="s">
        <v>21</v>
      </c>
      <c r="E9" s="136" t="s">
        <v>20</v>
      </c>
      <c r="F9" s="136" t="s">
        <v>19</v>
      </c>
      <c r="G9" s="225">
        <v>0</v>
      </c>
      <c r="H9" s="225">
        <v>18931874.300000001</v>
      </c>
      <c r="I9" s="225">
        <v>2227279.33</v>
      </c>
      <c r="J9" s="225">
        <v>1822059.3</v>
      </c>
      <c r="K9" s="225">
        <v>405220.03</v>
      </c>
      <c r="L9" s="225">
        <v>0</v>
      </c>
      <c r="M9" s="225">
        <v>1113639.6599999999</v>
      </c>
      <c r="N9" s="225">
        <f>G9+H9+I9+M9</f>
        <v>22272793.290000003</v>
      </c>
      <c r="O9" s="226">
        <v>75246832.150000006</v>
      </c>
      <c r="P9" s="226">
        <v>88527602.040000007</v>
      </c>
      <c r="Q9" s="226">
        <v>88527602.040000007</v>
      </c>
      <c r="R9" s="228" t="s">
        <v>275</v>
      </c>
    </row>
    <row r="10" spans="1:18" ht="114.75" customHeight="1" x14ac:dyDescent="0.35">
      <c r="A10" s="175" t="s">
        <v>17</v>
      </c>
      <c r="B10" s="137" t="s">
        <v>18</v>
      </c>
      <c r="C10" s="174" t="s">
        <v>17</v>
      </c>
      <c r="D10" s="172" t="s">
        <v>236</v>
      </c>
      <c r="E10" s="173" t="s">
        <v>50</v>
      </c>
      <c r="F10" s="172" t="s">
        <v>16</v>
      </c>
      <c r="G10" s="229">
        <v>17211337</v>
      </c>
      <c r="H10" s="229">
        <v>0</v>
      </c>
      <c r="I10" s="225">
        <f>J10+K10+L10</f>
        <v>2976498.66</v>
      </c>
      <c r="J10" s="229">
        <v>0</v>
      </c>
      <c r="K10" s="229">
        <v>1488249.33</v>
      </c>
      <c r="L10" s="229">
        <v>1488249.33</v>
      </c>
      <c r="M10" s="229">
        <v>60796.13</v>
      </c>
      <c r="N10" s="225">
        <f>SUM(G10,H10,I10,M10)</f>
        <v>20248631.789999999</v>
      </c>
      <c r="O10" s="230">
        <v>73760906.329999998</v>
      </c>
      <c r="P10" s="230">
        <v>86777537.439999998</v>
      </c>
      <c r="Q10" s="230">
        <v>97268181.340000004</v>
      </c>
      <c r="R10" s="228" t="s">
        <v>276</v>
      </c>
    </row>
    <row r="11" spans="1:18" ht="42.75" customHeight="1" thickBot="1" x14ac:dyDescent="0.4">
      <c r="A11" s="171" t="s">
        <v>237</v>
      </c>
      <c r="B11" s="138" t="s">
        <v>238</v>
      </c>
      <c r="C11" s="170" t="s">
        <v>237</v>
      </c>
      <c r="D11" s="168" t="s">
        <v>236</v>
      </c>
      <c r="E11" s="169" t="s">
        <v>50</v>
      </c>
      <c r="F11" s="168" t="s">
        <v>219</v>
      </c>
      <c r="G11" s="167">
        <v>6492638</v>
      </c>
      <c r="H11" s="167">
        <v>0</v>
      </c>
      <c r="I11" s="167">
        <f>J11+K11+L11</f>
        <v>0</v>
      </c>
      <c r="J11" s="167">
        <v>0</v>
      </c>
      <c r="K11" s="167">
        <v>0</v>
      </c>
      <c r="L11" s="167">
        <v>0</v>
      </c>
      <c r="M11" s="167">
        <v>0</v>
      </c>
      <c r="N11" s="167">
        <f>SUM(G11,H11,I11,M11)</f>
        <v>6492638</v>
      </c>
      <c r="O11" s="167">
        <v>27032793.66</v>
      </c>
      <c r="P11" s="167">
        <v>32014688.469999999</v>
      </c>
      <c r="Q11" s="167">
        <v>33945576.670000002</v>
      </c>
      <c r="R11" s="231" t="s">
        <v>277</v>
      </c>
    </row>
    <row r="12" spans="1:18" ht="15" thickBot="1" x14ac:dyDescent="0.4">
      <c r="A12" s="261" t="s">
        <v>258</v>
      </c>
      <c r="B12" s="262"/>
      <c r="C12" s="262"/>
      <c r="D12" s="262"/>
      <c r="E12" s="262"/>
      <c r="F12" s="262"/>
      <c r="G12" s="198">
        <f>SUM(G7:G11)</f>
        <v>113718430</v>
      </c>
      <c r="H12" s="198">
        <f>SUM(H7:H11)</f>
        <v>21855142.300000001</v>
      </c>
      <c r="N12" s="90"/>
      <c r="O12" s="199"/>
      <c r="P12" s="199"/>
      <c r="Q12" s="199"/>
    </row>
    <row r="13" spans="1:18" ht="15" thickBot="1" x14ac:dyDescent="0.4">
      <c r="A13" s="215"/>
      <c r="B13" s="216"/>
      <c r="C13" s="216"/>
      <c r="D13" s="216"/>
      <c r="E13" s="216"/>
      <c r="F13" s="216"/>
      <c r="G13" s="263">
        <f>SUM(G12:H12)</f>
        <v>135573572.30000001</v>
      </c>
      <c r="H13" s="264"/>
    </row>
    <row r="14" spans="1:18" ht="15" thickBot="1" x14ac:dyDescent="0.4">
      <c r="A14" s="265" t="s">
        <v>259</v>
      </c>
      <c r="B14" s="266"/>
      <c r="C14" s="266"/>
      <c r="D14" s="266"/>
      <c r="E14" s="266"/>
      <c r="F14" s="267"/>
      <c r="G14" s="268">
        <f>G13*G15</f>
        <v>589473892.36040008</v>
      </c>
      <c r="H14" s="269"/>
      <c r="O14" s="200">
        <f>SUM(O7:O11)</f>
        <v>581461033.03999996</v>
      </c>
      <c r="P14" s="200">
        <f>SUM(P7:P11)</f>
        <v>748097561.78999996</v>
      </c>
      <c r="Q14" s="200">
        <f>SUM(Q7:Q11)</f>
        <v>869940534.50999987</v>
      </c>
    </row>
    <row r="15" spans="1:18" ht="15" thickBot="1" x14ac:dyDescent="0.4">
      <c r="A15" s="258" t="s">
        <v>262</v>
      </c>
      <c r="B15" s="259"/>
      <c r="C15" s="259"/>
      <c r="D15" s="259"/>
      <c r="E15" s="259"/>
      <c r="F15" s="260"/>
      <c r="G15" s="202">
        <v>4.3479999999999999</v>
      </c>
      <c r="H15" s="201"/>
    </row>
  </sheetData>
  <mergeCells count="19">
    <mergeCell ref="P4:P5"/>
    <mergeCell ref="R4:R5"/>
    <mergeCell ref="A4:A5"/>
    <mergeCell ref="B4:B5"/>
    <mergeCell ref="C4:C5"/>
    <mergeCell ref="D4:D5"/>
    <mergeCell ref="I4:L4"/>
    <mergeCell ref="E4:E5"/>
    <mergeCell ref="F4:F5"/>
    <mergeCell ref="Q4:Q5"/>
    <mergeCell ref="G4:H4"/>
    <mergeCell ref="M4:M5"/>
    <mergeCell ref="N4:N5"/>
    <mergeCell ref="O4:O5"/>
    <mergeCell ref="A15:F15"/>
    <mergeCell ref="A12:F12"/>
    <mergeCell ref="G13:H13"/>
    <mergeCell ref="A14:F14"/>
    <mergeCell ref="G14:H14"/>
  </mergeCells>
  <printOptions horizontalCentered="1"/>
  <pageMargins left="0" right="0" top="0.35433070866141736" bottom="0.35433070866141736" header="0.11811023622047245" footer="0.11811023622047245"/>
  <pageSetup paperSize="8"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8"/>
  <sheetViews>
    <sheetView showGridLines="0" zoomScale="110" zoomScaleNormal="110" zoomScaleSheetLayoutView="100" workbookViewId="0">
      <pane ySplit="4" topLeftCell="A5" activePane="bottomLeft" state="frozen"/>
      <selection pane="bottomLeft" activeCell="C6" sqref="C6"/>
    </sheetView>
  </sheetViews>
  <sheetFormatPr defaultColWidth="8.7265625" defaultRowHeight="14.5" x14ac:dyDescent="0.35"/>
  <cols>
    <col min="1" max="1" width="18.7265625" style="95" customWidth="1"/>
    <col min="2" max="2" width="16.81640625" style="93" customWidth="1"/>
    <col min="3" max="3" width="8.26953125" style="93" customWidth="1"/>
    <col min="4" max="4" width="17.1796875" style="94" customWidth="1"/>
    <col min="5" max="5" width="35.26953125" style="94" customWidth="1"/>
    <col min="6" max="6" width="16.54296875" style="94" customWidth="1"/>
    <col min="7" max="7" width="15.54296875" style="17" bestFit="1" customWidth="1"/>
    <col min="8" max="8" width="15.453125" style="17" bestFit="1" customWidth="1"/>
    <col min="9" max="9" width="14" style="17" customWidth="1"/>
    <col min="10" max="10" width="17" style="17" customWidth="1"/>
    <col min="11" max="11" width="13.81640625" style="17" customWidth="1"/>
    <col min="12" max="12" width="22.453125" style="17" customWidth="1"/>
    <col min="13" max="13" width="17.26953125" style="203" customWidth="1"/>
    <col min="14" max="14" width="14.7265625" style="203" customWidth="1"/>
    <col min="15" max="15" width="14.54296875" style="17" customWidth="1"/>
    <col min="16" max="16" width="9" style="17" bestFit="1" customWidth="1"/>
    <col min="17" max="16384" width="8.7265625" style="17"/>
  </cols>
  <sheetData>
    <row r="1" spans="1:14" ht="20.25" customHeight="1" x14ac:dyDescent="0.35">
      <c r="A1" s="160" t="s">
        <v>245</v>
      </c>
      <c r="C1" s="88"/>
      <c r="D1" s="88"/>
      <c r="E1" s="88"/>
    </row>
    <row r="2" spans="1:14" ht="15" customHeight="1" x14ac:dyDescent="0.35"/>
    <row r="3" spans="1:14" ht="26.25" customHeight="1" thickBot="1" x14ac:dyDescent="0.4">
      <c r="A3" s="281" t="s">
        <v>130</v>
      </c>
      <c r="B3" s="281"/>
      <c r="C3" s="281"/>
      <c r="D3" s="281"/>
      <c r="E3" s="281"/>
      <c r="F3" s="281"/>
    </row>
    <row r="4" spans="1:14" s="96" customFormat="1" ht="77.150000000000006" customHeight="1" x14ac:dyDescent="0.35">
      <c r="A4" s="106" t="s">
        <v>129</v>
      </c>
      <c r="B4" s="107" t="s">
        <v>128</v>
      </c>
      <c r="C4" s="107" t="s">
        <v>127</v>
      </c>
      <c r="D4" s="107" t="s">
        <v>126</v>
      </c>
      <c r="E4" s="107" t="s">
        <v>125</v>
      </c>
      <c r="F4" s="107" t="s">
        <v>124</v>
      </c>
      <c r="G4" s="107" t="s">
        <v>123</v>
      </c>
      <c r="H4" s="107" t="s">
        <v>122</v>
      </c>
      <c r="I4" s="107" t="s">
        <v>121</v>
      </c>
      <c r="J4" s="107" t="s">
        <v>120</v>
      </c>
      <c r="K4" s="107" t="s">
        <v>119</v>
      </c>
      <c r="L4" s="139" t="s">
        <v>220</v>
      </c>
      <c r="M4" s="204"/>
      <c r="N4" s="204"/>
    </row>
    <row r="5" spans="1:14" ht="59.25" customHeight="1" x14ac:dyDescent="0.35">
      <c r="A5" s="142" t="s">
        <v>96</v>
      </c>
      <c r="B5" s="143" t="s">
        <v>14</v>
      </c>
      <c r="C5" s="143" t="s">
        <v>63</v>
      </c>
      <c r="D5" s="143" t="s">
        <v>95</v>
      </c>
      <c r="E5" s="143" t="s">
        <v>94</v>
      </c>
      <c r="F5" s="109">
        <v>12750000</v>
      </c>
      <c r="G5" s="109">
        <v>2250000</v>
      </c>
      <c r="H5" s="143" t="s">
        <v>116</v>
      </c>
      <c r="I5" s="143" t="s">
        <v>118</v>
      </c>
      <c r="J5" s="143" t="s">
        <v>117</v>
      </c>
      <c r="K5" s="143">
        <v>2016</v>
      </c>
      <c r="L5" s="144"/>
      <c r="M5" s="205"/>
      <c r="N5" s="206"/>
    </row>
    <row r="6" spans="1:14" ht="131.25" customHeight="1" x14ac:dyDescent="0.35">
      <c r="A6" s="142" t="s">
        <v>71</v>
      </c>
      <c r="B6" s="143" t="s">
        <v>13</v>
      </c>
      <c r="C6" s="143" t="s">
        <v>63</v>
      </c>
      <c r="D6" s="143" t="s">
        <v>69</v>
      </c>
      <c r="E6" s="143" t="s">
        <v>90</v>
      </c>
      <c r="F6" s="109">
        <v>8947368.4199999999</v>
      </c>
      <c r="G6" s="109">
        <v>1578947.37</v>
      </c>
      <c r="H6" s="143" t="s">
        <v>116</v>
      </c>
      <c r="I6" s="143" t="s">
        <v>115</v>
      </c>
      <c r="J6" s="143" t="s">
        <v>114</v>
      </c>
      <c r="K6" s="143">
        <v>2016</v>
      </c>
      <c r="L6" s="144"/>
      <c r="M6" s="207"/>
      <c r="N6" s="206"/>
    </row>
    <row r="7" spans="1:14" ht="55.5" customHeight="1" x14ac:dyDescent="0.35">
      <c r="A7" s="142" t="s">
        <v>87</v>
      </c>
      <c r="B7" s="143" t="s">
        <v>12</v>
      </c>
      <c r="C7" s="143" t="s">
        <v>63</v>
      </c>
      <c r="D7" s="143" t="s">
        <v>113</v>
      </c>
      <c r="E7" s="143" t="s">
        <v>112</v>
      </c>
      <c r="F7" s="109">
        <v>102000000</v>
      </c>
      <c r="G7" s="109">
        <v>18000000</v>
      </c>
      <c r="H7" s="143" t="s">
        <v>111</v>
      </c>
      <c r="I7" s="143" t="s">
        <v>110</v>
      </c>
      <c r="J7" s="143" t="s">
        <v>78</v>
      </c>
      <c r="K7" s="143">
        <v>2016</v>
      </c>
      <c r="L7" s="144"/>
      <c r="M7" s="205"/>
      <c r="N7" s="206"/>
    </row>
    <row r="8" spans="1:14" ht="48" customHeight="1" x14ac:dyDescent="0.35">
      <c r="A8" s="142" t="s">
        <v>87</v>
      </c>
      <c r="B8" s="143" t="s">
        <v>1</v>
      </c>
      <c r="C8" s="143" t="s">
        <v>86</v>
      </c>
      <c r="D8" s="143" t="s">
        <v>93</v>
      </c>
      <c r="E8" s="143" t="s">
        <v>109</v>
      </c>
      <c r="F8" s="109">
        <v>12600000</v>
      </c>
      <c r="G8" s="109">
        <v>2223529.4</v>
      </c>
      <c r="H8" s="143" t="s">
        <v>103</v>
      </c>
      <c r="I8" s="143" t="s">
        <v>105</v>
      </c>
      <c r="J8" s="143" t="s">
        <v>104</v>
      </c>
      <c r="K8" s="143">
        <v>2017</v>
      </c>
      <c r="L8" s="144"/>
      <c r="M8" s="208"/>
      <c r="N8" s="206"/>
    </row>
    <row r="9" spans="1:14" ht="84.75" customHeight="1" x14ac:dyDescent="0.35">
      <c r="A9" s="142" t="s">
        <v>87</v>
      </c>
      <c r="B9" s="143" t="s">
        <v>2</v>
      </c>
      <c r="C9" s="143" t="s">
        <v>86</v>
      </c>
      <c r="D9" s="143" t="s">
        <v>93</v>
      </c>
      <c r="E9" s="143" t="s">
        <v>108</v>
      </c>
      <c r="F9" s="109">
        <v>29470000</v>
      </c>
      <c r="G9" s="109">
        <v>13700588.24</v>
      </c>
      <c r="H9" s="143" t="s">
        <v>103</v>
      </c>
      <c r="I9" s="143" t="s">
        <v>105</v>
      </c>
      <c r="J9" s="143" t="s">
        <v>104</v>
      </c>
      <c r="K9" s="143">
        <v>2017</v>
      </c>
      <c r="L9" s="144"/>
      <c r="M9" s="209"/>
      <c r="N9" s="206"/>
    </row>
    <row r="10" spans="1:14" ht="44.25" customHeight="1" x14ac:dyDescent="0.35">
      <c r="A10" s="142" t="s">
        <v>87</v>
      </c>
      <c r="B10" s="143" t="s">
        <v>3</v>
      </c>
      <c r="C10" s="143" t="s">
        <v>86</v>
      </c>
      <c r="D10" s="143" t="s">
        <v>107</v>
      </c>
      <c r="E10" s="143" t="s">
        <v>106</v>
      </c>
      <c r="F10" s="109">
        <v>16094213.539999999</v>
      </c>
      <c r="G10" s="109">
        <v>2840155.33</v>
      </c>
      <c r="H10" s="143" t="s">
        <v>103</v>
      </c>
      <c r="I10" s="143" t="s">
        <v>105</v>
      </c>
      <c r="J10" s="143" t="s">
        <v>104</v>
      </c>
      <c r="K10" s="143">
        <v>2017</v>
      </c>
      <c r="L10" s="144"/>
      <c r="M10" s="208"/>
      <c r="N10" s="206"/>
    </row>
    <row r="11" spans="1:14" ht="56.25" customHeight="1" x14ac:dyDescent="0.35">
      <c r="A11" s="142" t="s">
        <v>87</v>
      </c>
      <c r="B11" s="143" t="s">
        <v>4</v>
      </c>
      <c r="C11" s="143" t="s">
        <v>86</v>
      </c>
      <c r="D11" s="143" t="s">
        <v>93</v>
      </c>
      <c r="E11" s="143" t="s">
        <v>5</v>
      </c>
      <c r="F11" s="109">
        <v>36325000</v>
      </c>
      <c r="G11" s="109">
        <v>6410294.1200000001</v>
      </c>
      <c r="H11" s="143" t="s">
        <v>103</v>
      </c>
      <c r="I11" s="143" t="s">
        <v>102</v>
      </c>
      <c r="J11" s="143" t="s">
        <v>78</v>
      </c>
      <c r="K11" s="143">
        <v>2017</v>
      </c>
      <c r="L11" s="144"/>
      <c r="M11" s="209"/>
      <c r="N11" s="206"/>
    </row>
    <row r="12" spans="1:14" ht="57.75" customHeight="1" x14ac:dyDescent="0.35">
      <c r="A12" s="142" t="s">
        <v>71</v>
      </c>
      <c r="B12" s="143" t="s">
        <v>11</v>
      </c>
      <c r="C12" s="143" t="s">
        <v>63</v>
      </c>
      <c r="D12" s="143" t="s">
        <v>76</v>
      </c>
      <c r="E12" s="143" t="s">
        <v>101</v>
      </c>
      <c r="F12" s="109">
        <v>12750000</v>
      </c>
      <c r="G12" s="109">
        <v>2250000</v>
      </c>
      <c r="H12" s="143" t="s">
        <v>99</v>
      </c>
      <c r="I12" s="143" t="s">
        <v>98</v>
      </c>
      <c r="J12" s="143" t="s">
        <v>97</v>
      </c>
      <c r="K12" s="143">
        <v>2018</v>
      </c>
      <c r="L12" s="144"/>
      <c r="M12" s="207"/>
      <c r="N12" s="206"/>
    </row>
    <row r="13" spans="1:14" ht="57.75" customHeight="1" x14ac:dyDescent="0.35">
      <c r="A13" s="142" t="s">
        <v>71</v>
      </c>
      <c r="B13" s="143" t="s">
        <v>10</v>
      </c>
      <c r="C13" s="143" t="s">
        <v>63</v>
      </c>
      <c r="D13" s="143" t="s">
        <v>69</v>
      </c>
      <c r="E13" s="143" t="s">
        <v>100</v>
      </c>
      <c r="F13" s="109">
        <v>40263157.890000001</v>
      </c>
      <c r="G13" s="109">
        <v>7105263.1600000001</v>
      </c>
      <c r="H13" s="143" t="s">
        <v>99</v>
      </c>
      <c r="I13" s="143" t="s">
        <v>98</v>
      </c>
      <c r="J13" s="143" t="s">
        <v>97</v>
      </c>
      <c r="K13" s="143">
        <v>2018</v>
      </c>
      <c r="L13" s="144"/>
      <c r="M13" s="205"/>
      <c r="N13" s="206"/>
    </row>
    <row r="14" spans="1:14" ht="60" customHeight="1" x14ac:dyDescent="0.35">
      <c r="A14" s="142" t="s">
        <v>96</v>
      </c>
      <c r="B14" s="143" t="s">
        <v>9</v>
      </c>
      <c r="C14" s="143" t="s">
        <v>63</v>
      </c>
      <c r="D14" s="143" t="s">
        <v>95</v>
      </c>
      <c r="E14" s="143" t="s">
        <v>94</v>
      </c>
      <c r="F14" s="109">
        <v>10000000</v>
      </c>
      <c r="G14" s="109">
        <v>1764705.9</v>
      </c>
      <c r="H14" s="143" t="s">
        <v>89</v>
      </c>
      <c r="I14" s="143" t="s">
        <v>92</v>
      </c>
      <c r="J14" s="143" t="s">
        <v>91</v>
      </c>
      <c r="K14" s="143">
        <v>2018</v>
      </c>
      <c r="L14" s="144"/>
      <c r="M14" s="207"/>
      <c r="N14" s="206"/>
    </row>
    <row r="15" spans="1:14" ht="131.25" customHeight="1" x14ac:dyDescent="0.35">
      <c r="A15" s="142" t="s">
        <v>71</v>
      </c>
      <c r="B15" s="143" t="s">
        <v>8</v>
      </c>
      <c r="C15" s="143" t="s">
        <v>63</v>
      </c>
      <c r="D15" s="143" t="s">
        <v>69</v>
      </c>
      <c r="E15" s="143" t="s">
        <v>90</v>
      </c>
      <c r="F15" s="109">
        <v>8947368.4199999999</v>
      </c>
      <c r="G15" s="109">
        <v>1578947.37</v>
      </c>
      <c r="H15" s="143" t="s">
        <v>89</v>
      </c>
      <c r="I15" s="143" t="s">
        <v>88</v>
      </c>
      <c r="J15" s="143" t="s">
        <v>78</v>
      </c>
      <c r="K15" s="143">
        <v>2018</v>
      </c>
      <c r="L15" s="144"/>
      <c r="M15" s="205"/>
      <c r="N15" s="206"/>
    </row>
    <row r="16" spans="1:14" ht="57.75" customHeight="1" x14ac:dyDescent="0.35">
      <c r="A16" s="142" t="s">
        <v>87</v>
      </c>
      <c r="B16" s="143" t="s">
        <v>15</v>
      </c>
      <c r="C16" s="143" t="s">
        <v>86</v>
      </c>
      <c r="D16" s="143" t="s">
        <v>85</v>
      </c>
      <c r="E16" s="143" t="s">
        <v>269</v>
      </c>
      <c r="F16" s="109">
        <v>16248949.99</v>
      </c>
      <c r="G16" s="109">
        <v>8886812.0099999998</v>
      </c>
      <c r="H16" s="143" t="s">
        <v>80</v>
      </c>
      <c r="I16" s="143" t="s">
        <v>83</v>
      </c>
      <c r="J16" s="143" t="s">
        <v>82</v>
      </c>
      <c r="K16" s="143">
        <v>2019</v>
      </c>
      <c r="L16" s="144"/>
      <c r="M16" s="207"/>
      <c r="N16" s="206"/>
    </row>
    <row r="17" spans="1:14" ht="61.5" customHeight="1" x14ac:dyDescent="0.35">
      <c r="A17" s="145" t="s">
        <v>65</v>
      </c>
      <c r="B17" s="146" t="s">
        <v>81</v>
      </c>
      <c r="C17" s="146" t="s">
        <v>63</v>
      </c>
      <c r="D17" s="99" t="s">
        <v>62</v>
      </c>
      <c r="E17" s="99" t="s">
        <v>61</v>
      </c>
      <c r="F17" s="110">
        <v>43000000</v>
      </c>
      <c r="G17" s="110">
        <v>7588235.2999999998</v>
      </c>
      <c r="H17" s="99" t="s">
        <v>80</v>
      </c>
      <c r="I17" s="99" t="s">
        <v>79</v>
      </c>
      <c r="J17" s="99" t="s">
        <v>78</v>
      </c>
      <c r="K17" s="143">
        <v>2019</v>
      </c>
      <c r="L17" s="144"/>
      <c r="M17" s="205"/>
      <c r="N17" s="206"/>
    </row>
    <row r="18" spans="1:14" ht="44.25" customHeight="1" x14ac:dyDescent="0.35">
      <c r="A18" s="145" t="s">
        <v>71</v>
      </c>
      <c r="B18" s="146" t="s">
        <v>77</v>
      </c>
      <c r="C18" s="146" t="s">
        <v>63</v>
      </c>
      <c r="D18" s="99" t="s">
        <v>76</v>
      </c>
      <c r="E18" s="99" t="s">
        <v>75</v>
      </c>
      <c r="F18" s="110">
        <v>15000000</v>
      </c>
      <c r="G18" s="110">
        <v>2647058.8199999998</v>
      </c>
      <c r="H18" s="99" t="s">
        <v>74</v>
      </c>
      <c r="I18" s="99" t="s">
        <v>73</v>
      </c>
      <c r="J18" s="99" t="s">
        <v>72</v>
      </c>
      <c r="K18" s="143">
        <v>2019</v>
      </c>
      <c r="L18" s="144"/>
      <c r="M18" s="207"/>
      <c r="N18" s="206"/>
    </row>
    <row r="19" spans="1:14" ht="36.75" customHeight="1" x14ac:dyDescent="0.35">
      <c r="A19" s="145" t="s">
        <v>71</v>
      </c>
      <c r="B19" s="146" t="s">
        <v>70</v>
      </c>
      <c r="C19" s="146" t="s">
        <v>63</v>
      </c>
      <c r="D19" s="99" t="s">
        <v>69</v>
      </c>
      <c r="E19" s="99" t="s">
        <v>68</v>
      </c>
      <c r="F19" s="110">
        <v>17000000</v>
      </c>
      <c r="G19" s="110">
        <v>3000000</v>
      </c>
      <c r="H19" s="99" t="s">
        <v>60</v>
      </c>
      <c r="I19" s="99" t="s">
        <v>67</v>
      </c>
      <c r="J19" s="99" t="s">
        <v>66</v>
      </c>
      <c r="K19" s="143">
        <v>2019</v>
      </c>
      <c r="L19" s="144"/>
      <c r="M19" s="205"/>
      <c r="N19" s="206"/>
    </row>
    <row r="20" spans="1:14" ht="60" customHeight="1" x14ac:dyDescent="0.35">
      <c r="A20" s="145" t="s">
        <v>65</v>
      </c>
      <c r="B20" s="146" t="s">
        <v>64</v>
      </c>
      <c r="C20" s="146" t="s">
        <v>63</v>
      </c>
      <c r="D20" s="99" t="s">
        <v>62</v>
      </c>
      <c r="E20" s="99" t="s">
        <v>61</v>
      </c>
      <c r="F20" s="110">
        <v>34000000</v>
      </c>
      <c r="G20" s="110">
        <v>6000000</v>
      </c>
      <c r="H20" s="99" t="s">
        <v>60</v>
      </c>
      <c r="I20" s="99" t="s">
        <v>59</v>
      </c>
      <c r="J20" s="99" t="s">
        <v>58</v>
      </c>
      <c r="K20" s="143">
        <v>2019</v>
      </c>
      <c r="L20" s="144"/>
      <c r="M20" s="210"/>
      <c r="N20" s="206"/>
    </row>
    <row r="21" spans="1:14" ht="58.5" x14ac:dyDescent="0.35">
      <c r="A21" s="135" t="s">
        <v>87</v>
      </c>
      <c r="B21" s="131" t="s">
        <v>6</v>
      </c>
      <c r="C21" s="132" t="s">
        <v>86</v>
      </c>
      <c r="D21" s="131" t="s">
        <v>93</v>
      </c>
      <c r="E21" s="157" t="s">
        <v>210</v>
      </c>
      <c r="F21" s="110">
        <v>57558990.359999999</v>
      </c>
      <c r="G21" s="110">
        <v>21939121.949999999</v>
      </c>
      <c r="H21" s="147" t="s">
        <v>135</v>
      </c>
      <c r="I21" s="148" t="s">
        <v>211</v>
      </c>
      <c r="J21" s="149" t="s">
        <v>212</v>
      </c>
      <c r="K21" s="149">
        <v>2021</v>
      </c>
      <c r="L21" s="150"/>
      <c r="M21" s="211"/>
      <c r="N21" s="206"/>
    </row>
    <row r="22" spans="1:14" ht="116" x14ac:dyDescent="0.35">
      <c r="A22" s="135" t="s">
        <v>71</v>
      </c>
      <c r="B22" s="131" t="s">
        <v>213</v>
      </c>
      <c r="C22" s="132" t="s">
        <v>63</v>
      </c>
      <c r="D22" s="131" t="s">
        <v>69</v>
      </c>
      <c r="E22" s="157" t="s">
        <v>214</v>
      </c>
      <c r="F22" s="110">
        <v>894736.85</v>
      </c>
      <c r="G22" s="110">
        <v>157894.74</v>
      </c>
      <c r="H22" s="147" t="s">
        <v>215</v>
      </c>
      <c r="I22" s="148" t="s">
        <v>216</v>
      </c>
      <c r="J22" s="149" t="s">
        <v>217</v>
      </c>
      <c r="K22" s="149">
        <v>2021</v>
      </c>
      <c r="L22" s="150"/>
      <c r="M22" s="210"/>
      <c r="N22" s="206"/>
    </row>
    <row r="23" spans="1:14" ht="116.5" thickBot="1" x14ac:dyDescent="0.4">
      <c r="A23" s="140" t="s">
        <v>71</v>
      </c>
      <c r="B23" s="151" t="s">
        <v>218</v>
      </c>
      <c r="C23" s="152" t="s">
        <v>63</v>
      </c>
      <c r="D23" s="151" t="s">
        <v>69</v>
      </c>
      <c r="E23" s="158" t="s">
        <v>214</v>
      </c>
      <c r="F23" s="141">
        <v>6263157.9000000004</v>
      </c>
      <c r="G23" s="141">
        <v>1105263.1599999999</v>
      </c>
      <c r="H23" s="153" t="s">
        <v>215</v>
      </c>
      <c r="I23" s="154" t="s">
        <v>216</v>
      </c>
      <c r="J23" s="155" t="s">
        <v>217</v>
      </c>
      <c r="K23" s="155">
        <v>2021</v>
      </c>
      <c r="L23" s="156"/>
      <c r="M23" s="212"/>
      <c r="N23" s="206"/>
    </row>
    <row r="24" spans="1:14" ht="15" thickBot="1" x14ac:dyDescent="0.4">
      <c r="E24" s="181" t="s">
        <v>260</v>
      </c>
      <c r="F24" s="196">
        <f>SUM(F5:F23)</f>
        <v>480112943.37000006</v>
      </c>
      <c r="G24" s="196">
        <f>SUM(G5:G23)</f>
        <v>111026816.86999997</v>
      </c>
    </row>
    <row r="26" spans="1:14" x14ac:dyDescent="0.35">
      <c r="F26" s="17"/>
    </row>
    <row r="27" spans="1:14" x14ac:dyDescent="0.35">
      <c r="F27" s="17"/>
    </row>
    <row r="28" spans="1:14" x14ac:dyDescent="0.35">
      <c r="F28" s="17"/>
    </row>
  </sheetData>
  <autoFilter ref="A4:L4" xr:uid="{00000000-0009-0000-0000-000003000000}"/>
  <mergeCells count="1">
    <mergeCell ref="A3:F3"/>
  </mergeCells>
  <dataValidations count="1">
    <dataValidation type="list" allowBlank="1" showInputMessage="1" showErrorMessage="1" prompt="wybierz narzędzie PP" sqref="M5:M11" xr:uid="{47B8623E-6370-4399-B9D6-8FF6488C24EF}">
      <formula1>skroty_PP</formula1>
    </dataValidation>
  </dataValidations>
  <printOptions horizontalCentered="1"/>
  <pageMargins left="0.11811023622047245" right="0.11811023622047245" top="0.15748031496062992" bottom="0.11811023622047245" header="0.11811023622047245" footer="0.11811023622047245"/>
  <pageSetup paperSize="8" scale="5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F28"/>
  <sheetViews>
    <sheetView topLeftCell="A16" zoomScaleSheetLayoutView="70" workbookViewId="0">
      <selection activeCell="G21" sqref="A21:XFD21"/>
    </sheetView>
  </sheetViews>
  <sheetFormatPr defaultRowHeight="14.5" x14ac:dyDescent="0.35"/>
  <cols>
    <col min="1" max="1" width="18.7265625" style="34" customWidth="1"/>
    <col min="2" max="2" width="14.453125" customWidth="1"/>
    <col min="3" max="3" width="15" customWidth="1"/>
    <col min="4" max="4" width="16.81640625" customWidth="1"/>
    <col min="5" max="5" width="12.1796875" customWidth="1"/>
    <col min="6" max="6" width="13.81640625" customWidth="1"/>
    <col min="7" max="7" width="15.54296875" customWidth="1"/>
    <col min="8" max="8" width="13.26953125" customWidth="1"/>
    <col min="9" max="9" width="50.81640625" customWidth="1"/>
    <col min="10" max="10" width="19" customWidth="1"/>
    <col min="11" max="11" width="50.453125" customWidth="1"/>
    <col min="12" max="12" width="19" customWidth="1"/>
    <col min="13" max="13" width="32.54296875" customWidth="1"/>
    <col min="14" max="14" width="16.81640625" customWidth="1"/>
    <col min="15" max="15" width="15.81640625" customWidth="1"/>
    <col min="16" max="16" width="16.7265625" customWidth="1"/>
    <col min="17" max="17" width="19.453125" customWidth="1"/>
    <col min="18" max="18" width="37.81640625" style="34" customWidth="1"/>
    <col min="19" max="19" width="12.54296875" customWidth="1"/>
    <col min="22" max="22" width="10.81640625" customWidth="1"/>
    <col min="23" max="23" width="13.26953125" customWidth="1"/>
    <col min="24" max="24" width="11.7265625" customWidth="1"/>
    <col min="25" max="25" width="18.1796875" customWidth="1"/>
    <col min="26" max="26" width="99.7265625" style="79" customWidth="1"/>
    <col min="28" max="28" width="16.54296875" customWidth="1"/>
    <col min="30" max="30" width="6.54296875" customWidth="1"/>
    <col min="32" max="32" width="12.81640625" customWidth="1"/>
  </cols>
  <sheetData>
    <row r="1" spans="1:32" x14ac:dyDescent="0.35">
      <c r="A1" s="7" t="s">
        <v>0</v>
      </c>
    </row>
    <row r="3" spans="1:32" s="53" customFormat="1" x14ac:dyDescent="0.35">
      <c r="A3" s="80" t="s">
        <v>199</v>
      </c>
      <c r="H3" s="54"/>
      <c r="N3" s="55"/>
      <c r="O3" s="55"/>
      <c r="P3" s="55"/>
      <c r="Q3" s="55"/>
      <c r="R3" s="52"/>
      <c r="Z3" s="56"/>
    </row>
    <row r="4" spans="1:32" ht="91.5" customHeight="1" x14ac:dyDescent="0.35">
      <c r="A4" s="282" t="s">
        <v>138</v>
      </c>
      <c r="B4" s="282" t="s">
        <v>139</v>
      </c>
      <c r="C4" s="282" t="s">
        <v>140</v>
      </c>
      <c r="D4" s="57" t="s">
        <v>141</v>
      </c>
      <c r="E4" s="282" t="s">
        <v>142</v>
      </c>
      <c r="F4" s="282" t="s">
        <v>143</v>
      </c>
      <c r="G4" s="282" t="s">
        <v>144</v>
      </c>
      <c r="H4" s="282" t="s">
        <v>145</v>
      </c>
      <c r="I4" s="282" t="s">
        <v>146</v>
      </c>
      <c r="J4" s="282" t="s">
        <v>147</v>
      </c>
      <c r="K4" s="282" t="s">
        <v>148</v>
      </c>
      <c r="L4" s="282" t="s">
        <v>149</v>
      </c>
      <c r="M4" s="282" t="s">
        <v>125</v>
      </c>
      <c r="N4" s="290" t="s">
        <v>150</v>
      </c>
      <c r="O4" s="291"/>
      <c r="P4" s="290" t="s">
        <v>151</v>
      </c>
      <c r="Q4" s="291"/>
      <c r="R4" s="282" t="s">
        <v>152</v>
      </c>
      <c r="S4" s="58" t="s">
        <v>153</v>
      </c>
      <c r="T4" s="290" t="s">
        <v>154</v>
      </c>
      <c r="U4" s="291"/>
      <c r="V4" s="58" t="s">
        <v>155</v>
      </c>
      <c r="W4" s="58" t="s">
        <v>156</v>
      </c>
      <c r="X4" s="58" t="s">
        <v>157</v>
      </c>
      <c r="Y4" s="58" t="s">
        <v>158</v>
      </c>
      <c r="Z4" s="58" t="s">
        <v>159</v>
      </c>
      <c r="AD4" s="59" t="s">
        <v>160</v>
      </c>
    </row>
    <row r="5" spans="1:32" s="59" customFormat="1" ht="24.4" customHeight="1" x14ac:dyDescent="0.35">
      <c r="A5" s="283"/>
      <c r="B5" s="283"/>
      <c r="C5" s="283"/>
      <c r="D5" s="58" t="s">
        <v>161</v>
      </c>
      <c r="E5" s="283"/>
      <c r="F5" s="283"/>
      <c r="G5" s="283"/>
      <c r="H5" s="283"/>
      <c r="I5" s="283"/>
      <c r="J5" s="283"/>
      <c r="K5" s="283"/>
      <c r="L5" s="283"/>
      <c r="M5" s="283"/>
      <c r="N5" s="58" t="s">
        <v>124</v>
      </c>
      <c r="O5" s="58" t="s">
        <v>123</v>
      </c>
      <c r="P5" s="58" t="s">
        <v>124</v>
      </c>
      <c r="Q5" s="58" t="s">
        <v>123</v>
      </c>
      <c r="R5" s="283"/>
      <c r="S5" s="58" t="s">
        <v>161</v>
      </c>
      <c r="T5" s="58" t="s">
        <v>161</v>
      </c>
      <c r="U5" s="58" t="s">
        <v>162</v>
      </c>
      <c r="V5" s="58" t="s">
        <v>161</v>
      </c>
      <c r="W5" s="58" t="s">
        <v>161</v>
      </c>
      <c r="X5" s="58" t="s">
        <v>161</v>
      </c>
      <c r="Y5" s="58"/>
      <c r="Z5" s="58"/>
      <c r="AD5" s="59" t="s">
        <v>163</v>
      </c>
    </row>
    <row r="6" spans="1:32" s="59" customFormat="1" ht="19.149999999999999" customHeight="1" x14ac:dyDescent="0.35">
      <c r="A6" s="60">
        <v>1</v>
      </c>
      <c r="B6" s="60">
        <v>2</v>
      </c>
      <c r="C6" s="60">
        <v>3</v>
      </c>
      <c r="D6" s="61">
        <v>4</v>
      </c>
      <c r="E6" s="60">
        <v>5</v>
      </c>
      <c r="F6" s="60">
        <v>6</v>
      </c>
      <c r="G6" s="62">
        <v>7</v>
      </c>
      <c r="H6" s="62">
        <v>8</v>
      </c>
      <c r="I6" s="60">
        <v>9</v>
      </c>
      <c r="J6" s="60">
        <v>10</v>
      </c>
      <c r="K6" s="62">
        <v>11</v>
      </c>
      <c r="L6" s="62">
        <v>12</v>
      </c>
      <c r="M6" s="62">
        <v>13</v>
      </c>
      <c r="N6" s="63">
        <v>14</v>
      </c>
      <c r="O6" s="63">
        <v>15</v>
      </c>
      <c r="P6" s="63">
        <v>16</v>
      </c>
      <c r="Q6" s="63">
        <v>17</v>
      </c>
      <c r="R6" s="62">
        <v>18</v>
      </c>
      <c r="S6" s="63">
        <v>19</v>
      </c>
      <c r="T6" s="63">
        <v>20</v>
      </c>
      <c r="U6" s="63">
        <v>21</v>
      </c>
      <c r="V6" s="63">
        <v>22</v>
      </c>
      <c r="W6" s="63">
        <v>23</v>
      </c>
      <c r="X6" s="63">
        <v>24</v>
      </c>
      <c r="Y6" s="63">
        <v>25</v>
      </c>
      <c r="Z6" s="64">
        <v>26</v>
      </c>
      <c r="AD6" s="59" t="s">
        <v>164</v>
      </c>
    </row>
    <row r="7" spans="1:32" s="84" customFormat="1" ht="26" x14ac:dyDescent="0.35">
      <c r="A7" s="292" t="s">
        <v>165</v>
      </c>
      <c r="B7" s="292" t="s">
        <v>29</v>
      </c>
      <c r="C7" s="284" t="s">
        <v>166</v>
      </c>
      <c r="D7" s="292" t="s">
        <v>167</v>
      </c>
      <c r="E7" s="295"/>
      <c r="F7" s="295"/>
      <c r="G7" s="65" t="s">
        <v>168</v>
      </c>
      <c r="H7" s="66" t="s">
        <v>169</v>
      </c>
      <c r="I7" s="67"/>
      <c r="J7" s="68"/>
      <c r="K7" s="67"/>
      <c r="L7" s="68"/>
      <c r="M7" s="284" t="s">
        <v>170</v>
      </c>
      <c r="N7" s="81">
        <v>34218360.600000001</v>
      </c>
      <c r="O7" s="82">
        <v>0</v>
      </c>
      <c r="P7" s="81">
        <v>34218360.600000001</v>
      </c>
      <c r="Q7" s="82">
        <v>0</v>
      </c>
      <c r="R7" s="287" t="s">
        <v>171</v>
      </c>
      <c r="S7" s="69" t="s">
        <v>172</v>
      </c>
      <c r="T7" s="69" t="s">
        <v>172</v>
      </c>
      <c r="U7" s="83">
        <v>76</v>
      </c>
      <c r="V7" s="70" t="s">
        <v>172</v>
      </c>
      <c r="W7" s="70" t="s">
        <v>172</v>
      </c>
      <c r="X7" s="70" t="s">
        <v>172</v>
      </c>
      <c r="Y7" s="71"/>
      <c r="Z7" s="284" t="s">
        <v>200</v>
      </c>
      <c r="AB7" s="85" t="e">
        <f>#REF!-#REF!</f>
        <v>#REF!</v>
      </c>
    </row>
    <row r="8" spans="1:32" s="84" customFormat="1" x14ac:dyDescent="0.35">
      <c r="A8" s="293"/>
      <c r="B8" s="293"/>
      <c r="C8" s="285"/>
      <c r="D8" s="293"/>
      <c r="E8" s="296"/>
      <c r="F8" s="296"/>
      <c r="G8" s="65"/>
      <c r="H8" s="66"/>
      <c r="I8" s="86" t="s">
        <v>173</v>
      </c>
      <c r="J8" s="66" t="s">
        <v>174</v>
      </c>
      <c r="K8" s="65"/>
      <c r="L8" s="66"/>
      <c r="M8" s="285"/>
      <c r="N8" s="72"/>
      <c r="O8" s="72"/>
      <c r="P8" s="72"/>
      <c r="Q8" s="72"/>
      <c r="R8" s="288"/>
      <c r="S8" s="73" t="s">
        <v>167</v>
      </c>
      <c r="T8" s="73" t="s">
        <v>172</v>
      </c>
      <c r="U8" s="74">
        <v>3</v>
      </c>
      <c r="V8" s="75" t="s">
        <v>172</v>
      </c>
      <c r="W8" s="75" t="s">
        <v>172</v>
      </c>
      <c r="X8" s="75" t="s">
        <v>172</v>
      </c>
      <c r="Y8" s="71"/>
      <c r="Z8" s="285"/>
      <c r="AB8" s="85" t="e">
        <f>#REF!-#REF!</f>
        <v>#REF!</v>
      </c>
    </row>
    <row r="9" spans="1:32" s="84" customFormat="1" x14ac:dyDescent="0.35">
      <c r="A9" s="293"/>
      <c r="B9" s="293"/>
      <c r="C9" s="285"/>
      <c r="D9" s="293"/>
      <c r="E9" s="296"/>
      <c r="F9" s="296"/>
      <c r="G9" s="65"/>
      <c r="H9" s="66"/>
      <c r="I9" s="76" t="s">
        <v>175</v>
      </c>
      <c r="J9" s="66" t="s">
        <v>176</v>
      </c>
      <c r="K9" s="66"/>
      <c r="L9" s="66"/>
      <c r="M9" s="285"/>
      <c r="N9" s="72"/>
      <c r="O9" s="72"/>
      <c r="P9" s="72"/>
      <c r="Q9" s="72"/>
      <c r="R9" s="288"/>
      <c r="S9" s="73" t="s">
        <v>167</v>
      </c>
      <c r="T9" s="73" t="s">
        <v>172</v>
      </c>
      <c r="U9" s="74">
        <v>3</v>
      </c>
      <c r="V9" s="75" t="s">
        <v>172</v>
      </c>
      <c r="W9" s="75" t="s">
        <v>172</v>
      </c>
      <c r="X9" s="75" t="s">
        <v>172</v>
      </c>
      <c r="Y9" s="71"/>
      <c r="Z9" s="285"/>
      <c r="AB9" s="85" t="e">
        <f>#REF!-#REF!</f>
        <v>#REF!</v>
      </c>
    </row>
    <row r="10" spans="1:32" s="84" customFormat="1" x14ac:dyDescent="0.35">
      <c r="A10" s="293"/>
      <c r="B10" s="293"/>
      <c r="C10" s="285"/>
      <c r="D10" s="293"/>
      <c r="E10" s="296"/>
      <c r="F10" s="296"/>
      <c r="G10" s="65"/>
      <c r="H10" s="66"/>
      <c r="I10" s="76" t="s">
        <v>177</v>
      </c>
      <c r="J10" s="66" t="s">
        <v>178</v>
      </c>
      <c r="K10" s="66"/>
      <c r="L10" s="66"/>
      <c r="M10" s="285"/>
      <c r="N10" s="72"/>
      <c r="O10" s="72"/>
      <c r="P10" s="72"/>
      <c r="Q10" s="72"/>
      <c r="R10" s="288"/>
      <c r="S10" s="73" t="s">
        <v>172</v>
      </c>
      <c r="T10" s="73" t="s">
        <v>172</v>
      </c>
      <c r="U10" s="74">
        <v>2</v>
      </c>
      <c r="V10" s="75" t="s">
        <v>172</v>
      </c>
      <c r="W10" s="75" t="s">
        <v>172</v>
      </c>
      <c r="X10" s="75" t="s">
        <v>172</v>
      </c>
      <c r="Y10" s="71"/>
      <c r="Z10" s="285"/>
      <c r="AB10" s="85" t="e">
        <f>#REF!-#REF!</f>
        <v>#REF!</v>
      </c>
    </row>
    <row r="11" spans="1:32" s="84" customFormat="1" x14ac:dyDescent="0.35">
      <c r="A11" s="293"/>
      <c r="B11" s="293"/>
      <c r="C11" s="285"/>
      <c r="D11" s="293"/>
      <c r="E11" s="296"/>
      <c r="F11" s="296"/>
      <c r="G11" s="65"/>
      <c r="H11" s="66"/>
      <c r="I11" s="76" t="s">
        <v>179</v>
      </c>
      <c r="J11" s="66" t="s">
        <v>180</v>
      </c>
      <c r="K11" s="66"/>
      <c r="L11" s="66"/>
      <c r="M11" s="285"/>
      <c r="N11" s="72"/>
      <c r="O11" s="72"/>
      <c r="P11" s="72"/>
      <c r="Q11" s="72"/>
      <c r="R11" s="288"/>
      <c r="S11" s="73" t="s">
        <v>172</v>
      </c>
      <c r="T11" s="73" t="s">
        <v>172</v>
      </c>
      <c r="U11" s="74">
        <v>11</v>
      </c>
      <c r="V11" s="75" t="s">
        <v>172</v>
      </c>
      <c r="W11" s="75" t="s">
        <v>172</v>
      </c>
      <c r="X11" s="75" t="s">
        <v>172</v>
      </c>
      <c r="Y11" s="71"/>
      <c r="Z11" s="285"/>
      <c r="AB11" s="85" t="e">
        <f>#REF!-#REF!</f>
        <v>#REF!</v>
      </c>
    </row>
    <row r="12" spans="1:32" s="84" customFormat="1" x14ac:dyDescent="0.35">
      <c r="A12" s="293"/>
      <c r="B12" s="293"/>
      <c r="C12" s="285"/>
      <c r="D12" s="293"/>
      <c r="E12" s="296"/>
      <c r="F12" s="296"/>
      <c r="G12" s="65"/>
      <c r="H12" s="66"/>
      <c r="I12" s="76" t="s">
        <v>181</v>
      </c>
      <c r="J12" s="66" t="s">
        <v>182</v>
      </c>
      <c r="K12" s="66"/>
      <c r="L12" s="66"/>
      <c r="M12" s="285"/>
      <c r="N12" s="72"/>
      <c r="O12" s="72"/>
      <c r="P12" s="72"/>
      <c r="Q12" s="72"/>
      <c r="R12" s="288"/>
      <c r="S12" s="73" t="s">
        <v>167</v>
      </c>
      <c r="T12" s="73" t="s">
        <v>172</v>
      </c>
      <c r="U12" s="74">
        <v>2</v>
      </c>
      <c r="V12" s="75" t="s">
        <v>172</v>
      </c>
      <c r="W12" s="75" t="s">
        <v>172</v>
      </c>
      <c r="X12" s="75" t="s">
        <v>172</v>
      </c>
      <c r="Y12" s="71"/>
      <c r="Z12" s="285"/>
      <c r="AB12" s="85" t="e">
        <f>#REF!-#REF!</f>
        <v>#REF!</v>
      </c>
    </row>
    <row r="13" spans="1:32" s="84" customFormat="1" x14ac:dyDescent="0.35">
      <c r="A13" s="293"/>
      <c r="B13" s="293"/>
      <c r="C13" s="285"/>
      <c r="D13" s="293"/>
      <c r="E13" s="296"/>
      <c r="F13" s="296"/>
      <c r="G13" s="65"/>
      <c r="H13" s="66"/>
      <c r="I13" s="76" t="s">
        <v>183</v>
      </c>
      <c r="J13" s="66" t="s">
        <v>184</v>
      </c>
      <c r="K13" s="66"/>
      <c r="L13" s="66"/>
      <c r="M13" s="285"/>
      <c r="N13" s="72"/>
      <c r="O13" s="72"/>
      <c r="P13" s="72"/>
      <c r="Q13" s="72"/>
      <c r="R13" s="288"/>
      <c r="S13" s="73" t="s">
        <v>167</v>
      </c>
      <c r="T13" s="73" t="s">
        <v>172</v>
      </c>
      <c r="U13" s="74">
        <v>30</v>
      </c>
      <c r="V13" s="75" t="s">
        <v>172</v>
      </c>
      <c r="W13" s="75" t="s">
        <v>172</v>
      </c>
      <c r="X13" s="75" t="s">
        <v>172</v>
      </c>
      <c r="Y13" s="71"/>
      <c r="Z13" s="285"/>
      <c r="AB13" s="85" t="e">
        <f>#REF!-#REF!</f>
        <v>#REF!</v>
      </c>
    </row>
    <row r="14" spans="1:32" s="84" customFormat="1" x14ac:dyDescent="0.35">
      <c r="A14" s="293"/>
      <c r="B14" s="293"/>
      <c r="C14" s="285"/>
      <c r="D14" s="293"/>
      <c r="E14" s="296"/>
      <c r="F14" s="296"/>
      <c r="G14" s="65"/>
      <c r="H14" s="66"/>
      <c r="I14" s="76" t="s">
        <v>205</v>
      </c>
      <c r="J14" s="66" t="s">
        <v>185</v>
      </c>
      <c r="K14" s="66"/>
      <c r="L14" s="66"/>
      <c r="M14" s="285"/>
      <c r="N14" s="72"/>
      <c r="O14" s="72"/>
      <c r="P14" s="72"/>
      <c r="Q14" s="72"/>
      <c r="R14" s="288"/>
      <c r="S14" s="73" t="s">
        <v>167</v>
      </c>
      <c r="T14" s="73" t="s">
        <v>167</v>
      </c>
      <c r="U14" s="74"/>
      <c r="V14" s="75" t="s">
        <v>172</v>
      </c>
      <c r="W14" s="75" t="s">
        <v>172</v>
      </c>
      <c r="X14" s="75" t="s">
        <v>172</v>
      </c>
      <c r="Y14" s="71"/>
      <c r="Z14" s="285"/>
      <c r="AB14" s="85" t="e">
        <f>#REF!-#REF!</f>
        <v>#REF!</v>
      </c>
      <c r="AF14" s="87"/>
    </row>
    <row r="15" spans="1:32" s="84" customFormat="1" x14ac:dyDescent="0.35">
      <c r="A15" s="293"/>
      <c r="B15" s="293"/>
      <c r="C15" s="285"/>
      <c r="D15" s="293"/>
      <c r="E15" s="296"/>
      <c r="F15" s="296"/>
      <c r="G15" s="65"/>
      <c r="H15" s="66"/>
      <c r="I15" s="76" t="s">
        <v>186</v>
      </c>
      <c r="J15" s="66" t="s">
        <v>187</v>
      </c>
      <c r="K15" s="66"/>
      <c r="L15" s="66"/>
      <c r="M15" s="285"/>
      <c r="N15" s="72"/>
      <c r="O15" s="72"/>
      <c r="P15" s="72"/>
      <c r="Q15" s="72"/>
      <c r="R15" s="288"/>
      <c r="S15" s="73" t="s">
        <v>167</v>
      </c>
      <c r="T15" s="73" t="s">
        <v>167</v>
      </c>
      <c r="U15" s="74"/>
      <c r="V15" s="75" t="s">
        <v>172</v>
      </c>
      <c r="W15" s="75" t="s">
        <v>172</v>
      </c>
      <c r="X15" s="75" t="s">
        <v>172</v>
      </c>
      <c r="Y15" s="71"/>
      <c r="Z15" s="285"/>
      <c r="AB15" s="85" t="e">
        <f>#REF!-#REF!</f>
        <v>#REF!</v>
      </c>
      <c r="AF15" s="87"/>
    </row>
    <row r="16" spans="1:32" s="84" customFormat="1" ht="26" x14ac:dyDescent="0.35">
      <c r="A16" s="293"/>
      <c r="B16" s="293"/>
      <c r="C16" s="285"/>
      <c r="D16" s="293"/>
      <c r="E16" s="296"/>
      <c r="F16" s="296"/>
      <c r="G16" s="65"/>
      <c r="H16" s="66"/>
      <c r="I16" s="76" t="s">
        <v>188</v>
      </c>
      <c r="J16" s="66" t="s">
        <v>182</v>
      </c>
      <c r="K16" s="66"/>
      <c r="L16" s="66"/>
      <c r="M16" s="285"/>
      <c r="N16" s="72"/>
      <c r="O16" s="72"/>
      <c r="P16" s="72"/>
      <c r="Q16" s="72"/>
      <c r="R16" s="288"/>
      <c r="S16" s="73" t="s">
        <v>167</v>
      </c>
      <c r="T16" s="73" t="s">
        <v>172</v>
      </c>
      <c r="U16" s="74">
        <v>3</v>
      </c>
      <c r="V16" s="75" t="s">
        <v>172</v>
      </c>
      <c r="W16" s="75" t="s">
        <v>172</v>
      </c>
      <c r="X16" s="75" t="s">
        <v>172</v>
      </c>
      <c r="Y16" s="71"/>
      <c r="Z16" s="285"/>
      <c r="AB16" s="85" t="e">
        <f>#REF!-#REF!</f>
        <v>#REF!</v>
      </c>
      <c r="AF16" s="87"/>
    </row>
    <row r="17" spans="1:28" s="84" customFormat="1" ht="26" x14ac:dyDescent="0.35">
      <c r="A17" s="293"/>
      <c r="B17" s="293"/>
      <c r="C17" s="285"/>
      <c r="D17" s="293"/>
      <c r="E17" s="296"/>
      <c r="F17" s="296"/>
      <c r="G17" s="65"/>
      <c r="H17" s="66"/>
      <c r="I17" s="76" t="s">
        <v>189</v>
      </c>
      <c r="J17" s="66" t="s">
        <v>184</v>
      </c>
      <c r="K17" s="66"/>
      <c r="L17" s="66"/>
      <c r="M17" s="285"/>
      <c r="N17" s="72"/>
      <c r="O17" s="72"/>
      <c r="P17" s="72"/>
      <c r="Q17" s="72"/>
      <c r="R17" s="288"/>
      <c r="S17" s="73" t="s">
        <v>167</v>
      </c>
      <c r="T17" s="73" t="s">
        <v>172</v>
      </c>
      <c r="U17" s="74">
        <v>2</v>
      </c>
      <c r="V17" s="75" t="s">
        <v>172</v>
      </c>
      <c r="W17" s="75" t="s">
        <v>172</v>
      </c>
      <c r="X17" s="75" t="s">
        <v>172</v>
      </c>
      <c r="Y17" s="71"/>
      <c r="Z17" s="285"/>
      <c r="AB17" s="85" t="e">
        <f>#REF!-#REF!</f>
        <v>#REF!</v>
      </c>
    </row>
    <row r="18" spans="1:28" s="84" customFormat="1" x14ac:dyDescent="0.35">
      <c r="A18" s="293"/>
      <c r="B18" s="293"/>
      <c r="C18" s="285"/>
      <c r="D18" s="293"/>
      <c r="E18" s="296"/>
      <c r="F18" s="296"/>
      <c r="G18" s="65"/>
      <c r="H18" s="66"/>
      <c r="I18" s="76" t="s">
        <v>190</v>
      </c>
      <c r="J18" s="66" t="s">
        <v>169</v>
      </c>
      <c r="K18" s="66"/>
      <c r="L18" s="66"/>
      <c r="M18" s="285"/>
      <c r="N18" s="72"/>
      <c r="O18" s="72"/>
      <c r="P18" s="72"/>
      <c r="Q18" s="72"/>
      <c r="R18" s="288"/>
      <c r="S18" s="73" t="s">
        <v>167</v>
      </c>
      <c r="T18" s="73" t="s">
        <v>172</v>
      </c>
      <c r="U18" s="74">
        <v>10</v>
      </c>
      <c r="V18" s="75" t="s">
        <v>172</v>
      </c>
      <c r="W18" s="75" t="s">
        <v>172</v>
      </c>
      <c r="X18" s="75" t="s">
        <v>172</v>
      </c>
      <c r="Y18" s="71"/>
      <c r="Z18" s="285"/>
      <c r="AB18" s="85" t="e">
        <f>#REF!-#REF!</f>
        <v>#REF!</v>
      </c>
    </row>
    <row r="19" spans="1:28" s="84" customFormat="1" ht="19.5" customHeight="1" x14ac:dyDescent="0.35">
      <c r="A19" s="293"/>
      <c r="B19" s="293"/>
      <c r="C19" s="285"/>
      <c r="D19" s="293"/>
      <c r="E19" s="296"/>
      <c r="F19" s="296"/>
      <c r="G19" s="65"/>
      <c r="H19" s="66"/>
      <c r="I19" s="76" t="s">
        <v>191</v>
      </c>
      <c r="J19" s="66" t="s">
        <v>185</v>
      </c>
      <c r="K19" s="66"/>
      <c r="L19" s="66"/>
      <c r="M19" s="285"/>
      <c r="N19" s="72"/>
      <c r="O19" s="72"/>
      <c r="P19" s="72"/>
      <c r="Q19" s="72"/>
      <c r="R19" s="288"/>
      <c r="S19" s="73" t="s">
        <v>167</v>
      </c>
      <c r="T19" s="73" t="s">
        <v>172</v>
      </c>
      <c r="U19" s="74">
        <v>3</v>
      </c>
      <c r="V19" s="75" t="s">
        <v>172</v>
      </c>
      <c r="W19" s="75" t="s">
        <v>172</v>
      </c>
      <c r="X19" s="75" t="s">
        <v>172</v>
      </c>
      <c r="Y19" s="71"/>
      <c r="Z19" s="285"/>
      <c r="AB19" s="85" t="e">
        <f>#REF!-#REF!</f>
        <v>#REF!</v>
      </c>
    </row>
    <row r="20" spans="1:28" s="84" customFormat="1" ht="26" x14ac:dyDescent="0.35">
      <c r="A20" s="293"/>
      <c r="B20" s="293"/>
      <c r="C20" s="285"/>
      <c r="D20" s="293"/>
      <c r="E20" s="296"/>
      <c r="F20" s="296"/>
      <c r="G20" s="65"/>
      <c r="H20" s="66"/>
      <c r="I20" s="76" t="s">
        <v>192</v>
      </c>
      <c r="J20" s="66" t="s">
        <v>169</v>
      </c>
      <c r="K20" s="66"/>
      <c r="L20" s="66"/>
      <c r="M20" s="285"/>
      <c r="N20" s="72"/>
      <c r="O20" s="72"/>
      <c r="P20" s="72"/>
      <c r="Q20" s="72"/>
      <c r="R20" s="288"/>
      <c r="S20" s="73" t="s">
        <v>172</v>
      </c>
      <c r="T20" s="73" t="s">
        <v>172</v>
      </c>
      <c r="U20" s="74">
        <v>6</v>
      </c>
      <c r="V20" s="75" t="s">
        <v>172</v>
      </c>
      <c r="W20" s="75" t="s">
        <v>172</v>
      </c>
      <c r="X20" s="75" t="s">
        <v>172</v>
      </c>
      <c r="Y20" s="71"/>
      <c r="Z20" s="285"/>
      <c r="AB20" s="85" t="e">
        <f>#REF!-#REF!</f>
        <v>#REF!</v>
      </c>
    </row>
    <row r="21" spans="1:28" s="84" customFormat="1" ht="31.5" customHeight="1" x14ac:dyDescent="0.35">
      <c r="A21" s="293"/>
      <c r="B21" s="293"/>
      <c r="C21" s="285"/>
      <c r="D21" s="293"/>
      <c r="E21" s="296"/>
      <c r="F21" s="296"/>
      <c r="G21" s="65"/>
      <c r="H21" s="66"/>
      <c r="I21" s="76" t="s">
        <v>193</v>
      </c>
      <c r="J21" s="66" t="s">
        <v>169</v>
      </c>
      <c r="K21" s="66"/>
      <c r="L21" s="66"/>
      <c r="M21" s="285"/>
      <c r="N21" s="72"/>
      <c r="O21" s="72"/>
      <c r="P21" s="72"/>
      <c r="Q21" s="72"/>
      <c r="R21" s="288"/>
      <c r="S21" s="73" t="s">
        <v>167</v>
      </c>
      <c r="T21" s="73" t="s">
        <v>172</v>
      </c>
      <c r="U21" s="74">
        <v>1</v>
      </c>
      <c r="V21" s="75" t="s">
        <v>172</v>
      </c>
      <c r="W21" s="75" t="s">
        <v>172</v>
      </c>
      <c r="X21" s="75" t="s">
        <v>172</v>
      </c>
      <c r="Y21" s="71"/>
      <c r="Z21" s="285"/>
      <c r="AB21" s="85" t="e">
        <f>#REF!-#REF!</f>
        <v>#REF!</v>
      </c>
    </row>
    <row r="22" spans="1:28" s="84" customFormat="1" x14ac:dyDescent="0.35">
      <c r="A22" s="293"/>
      <c r="B22" s="293"/>
      <c r="C22" s="285"/>
      <c r="D22" s="293"/>
      <c r="E22" s="296"/>
      <c r="F22" s="296"/>
      <c r="G22" s="65"/>
      <c r="H22" s="66"/>
      <c r="I22" s="76" t="s">
        <v>194</v>
      </c>
      <c r="J22" s="66" t="s">
        <v>169</v>
      </c>
      <c r="K22" s="66"/>
      <c r="L22" s="66"/>
      <c r="M22" s="285"/>
      <c r="N22" s="72"/>
      <c r="O22" s="72"/>
      <c r="P22" s="72"/>
      <c r="Q22" s="72"/>
      <c r="R22" s="288"/>
      <c r="S22" s="73" t="s">
        <v>167</v>
      </c>
      <c r="T22" s="73" t="s">
        <v>167</v>
      </c>
      <c r="U22" s="74"/>
      <c r="V22" s="75" t="s">
        <v>172</v>
      </c>
      <c r="W22" s="75" t="s">
        <v>172</v>
      </c>
      <c r="X22" s="75" t="s">
        <v>172</v>
      </c>
      <c r="Y22" s="71"/>
      <c r="Z22" s="285"/>
      <c r="AB22" s="85" t="e">
        <f>#REF!-#REF!</f>
        <v>#REF!</v>
      </c>
    </row>
    <row r="23" spans="1:28" s="84" customFormat="1" ht="26" x14ac:dyDescent="0.35">
      <c r="A23" s="293"/>
      <c r="B23" s="293"/>
      <c r="C23" s="285"/>
      <c r="D23" s="293"/>
      <c r="E23" s="296"/>
      <c r="F23" s="296"/>
      <c r="G23" s="65"/>
      <c r="H23" s="66"/>
      <c r="I23" s="76" t="s">
        <v>195</v>
      </c>
      <c r="J23" s="66" t="s">
        <v>169</v>
      </c>
      <c r="K23" s="66"/>
      <c r="L23" s="66"/>
      <c r="M23" s="285"/>
      <c r="N23" s="72"/>
      <c r="O23" s="72"/>
      <c r="P23" s="72"/>
      <c r="Q23" s="72"/>
      <c r="R23" s="288"/>
      <c r="S23" s="73" t="s">
        <v>167</v>
      </c>
      <c r="T23" s="73" t="s">
        <v>167</v>
      </c>
      <c r="U23" s="74"/>
      <c r="V23" s="75" t="s">
        <v>172</v>
      </c>
      <c r="W23" s="75" t="s">
        <v>172</v>
      </c>
      <c r="X23" s="75" t="s">
        <v>172</v>
      </c>
      <c r="Y23" s="71"/>
      <c r="Z23" s="285"/>
      <c r="AB23" s="85" t="e">
        <f>#REF!-#REF!</f>
        <v>#REF!</v>
      </c>
    </row>
    <row r="24" spans="1:28" s="84" customFormat="1" x14ac:dyDescent="0.35">
      <c r="A24" s="293"/>
      <c r="B24" s="293"/>
      <c r="C24" s="285"/>
      <c r="D24" s="293"/>
      <c r="E24" s="296"/>
      <c r="F24" s="296"/>
      <c r="G24" s="65"/>
      <c r="H24" s="66"/>
      <c r="I24" s="76" t="s">
        <v>196</v>
      </c>
      <c r="J24" s="66" t="s">
        <v>187</v>
      </c>
      <c r="K24" s="66"/>
      <c r="L24" s="66"/>
      <c r="M24" s="285"/>
      <c r="N24" s="72"/>
      <c r="O24" s="72"/>
      <c r="P24" s="72"/>
      <c r="Q24" s="72"/>
      <c r="R24" s="288"/>
      <c r="S24" s="73" t="s">
        <v>167</v>
      </c>
      <c r="T24" s="73" t="s">
        <v>167</v>
      </c>
      <c r="U24" s="74"/>
      <c r="V24" s="75" t="s">
        <v>172</v>
      </c>
      <c r="W24" s="75" t="s">
        <v>172</v>
      </c>
      <c r="X24" s="75" t="s">
        <v>172</v>
      </c>
      <c r="Y24" s="71"/>
      <c r="Z24" s="285"/>
      <c r="AB24" s="85" t="e">
        <f>#REF!-#REF!</f>
        <v>#REF!</v>
      </c>
    </row>
    <row r="25" spans="1:28" s="84" customFormat="1" ht="26" x14ac:dyDescent="0.35">
      <c r="A25" s="294"/>
      <c r="B25" s="294"/>
      <c r="C25" s="286"/>
      <c r="D25" s="294"/>
      <c r="E25" s="297"/>
      <c r="F25" s="297"/>
      <c r="G25" s="65"/>
      <c r="H25" s="77"/>
      <c r="I25" s="78" t="s">
        <v>197</v>
      </c>
      <c r="J25" s="77" t="s">
        <v>198</v>
      </c>
      <c r="K25" s="66"/>
      <c r="L25" s="66"/>
      <c r="M25" s="286"/>
      <c r="N25" s="72"/>
      <c r="O25" s="72"/>
      <c r="P25" s="72"/>
      <c r="Q25" s="72"/>
      <c r="R25" s="289"/>
      <c r="S25" s="73" t="s">
        <v>167</v>
      </c>
      <c r="T25" s="73" t="s">
        <v>167</v>
      </c>
      <c r="U25" s="74"/>
      <c r="V25" s="75" t="s">
        <v>172</v>
      </c>
      <c r="W25" s="75" t="s">
        <v>172</v>
      </c>
      <c r="X25" s="75" t="s">
        <v>172</v>
      </c>
      <c r="Y25" s="71"/>
      <c r="Z25" s="286"/>
      <c r="AB25" s="85" t="e">
        <f>#REF!-#REF!</f>
        <v>#REF!</v>
      </c>
    </row>
    <row r="26" spans="1:28" x14ac:dyDescent="0.35">
      <c r="U26">
        <f>SUM(U8:U25)</f>
        <v>76</v>
      </c>
    </row>
    <row r="27" spans="1:28" x14ac:dyDescent="0.35">
      <c r="A27" s="247" t="s">
        <v>201</v>
      </c>
      <c r="B27" s="247"/>
      <c r="C27" s="247"/>
      <c r="D27" s="247"/>
      <c r="E27" s="247"/>
    </row>
    <row r="28" spans="1:28" x14ac:dyDescent="0.35">
      <c r="A28" s="247"/>
      <c r="B28" s="247"/>
      <c r="C28" s="247"/>
      <c r="D28" s="247"/>
      <c r="E28" s="247"/>
    </row>
  </sheetData>
  <mergeCells count="26">
    <mergeCell ref="M7:M25"/>
    <mergeCell ref="R7:R25"/>
    <mergeCell ref="Z7:Z25"/>
    <mergeCell ref="A27:E28"/>
    <mergeCell ref="N4:O4"/>
    <mergeCell ref="P4:Q4"/>
    <mergeCell ref="R4:R5"/>
    <mergeCell ref="T4:U4"/>
    <mergeCell ref="A7:A25"/>
    <mergeCell ref="B7:B25"/>
    <mergeCell ref="C7:C25"/>
    <mergeCell ref="D7:D25"/>
    <mergeCell ref="E7:E25"/>
    <mergeCell ref="F7:F25"/>
    <mergeCell ref="H4:H5"/>
    <mergeCell ref="I4:I5"/>
    <mergeCell ref="J4:J5"/>
    <mergeCell ref="K4:K5"/>
    <mergeCell ref="L4:L5"/>
    <mergeCell ref="M4:M5"/>
    <mergeCell ref="A4:A5"/>
    <mergeCell ref="B4:B5"/>
    <mergeCell ref="C4:C5"/>
    <mergeCell ref="E4:E5"/>
    <mergeCell ref="F4:F5"/>
    <mergeCell ref="G4:G5"/>
  </mergeCells>
  <dataValidations count="1">
    <dataValidation type="list" allowBlank="1" showInputMessage="1" showErrorMessage="1" sqref="Y7:Y25" xr:uid="{00000000-0002-0000-0400-000000000000}">
      <formula1>$AD$4:$AD$6</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F74A4-707C-417D-957C-FB7290E41B22}">
  <sheetPr>
    <pageSetUpPr fitToPage="1"/>
  </sheetPr>
  <dimension ref="A1:AD42"/>
  <sheetViews>
    <sheetView showGridLines="0" zoomScale="80" zoomScaleNormal="80" zoomScaleSheetLayoutView="70" workbookViewId="0">
      <pane xSplit="1" ySplit="7" topLeftCell="B8" activePane="bottomRight" state="frozen"/>
      <selection pane="topRight" activeCell="B1" sqref="B1"/>
      <selection pane="bottomLeft" activeCell="A5" sqref="A5"/>
      <selection pane="bottomRight" sqref="A1:XFD1"/>
    </sheetView>
  </sheetViews>
  <sheetFormatPr defaultColWidth="8.7265625" defaultRowHeight="14.5" x14ac:dyDescent="0.35"/>
  <cols>
    <col min="1" max="1" width="18.7265625" style="101" customWidth="1"/>
    <col min="2" max="2" width="14.453125" style="102" customWidth="1"/>
    <col min="3" max="3" width="15" style="17" customWidth="1"/>
    <col min="4" max="4" width="12.54296875" style="17" customWidth="1"/>
    <col min="5" max="5" width="12.1796875" style="17" customWidth="1"/>
    <col min="6" max="6" width="13.81640625" style="17" customWidth="1"/>
    <col min="7" max="7" width="18.7265625" style="17" customWidth="1"/>
    <col min="8" max="8" width="13.26953125" style="17" customWidth="1"/>
    <col min="9" max="9" width="46.453125" style="17" customWidth="1"/>
    <col min="10" max="10" width="19" style="17" customWidth="1"/>
    <col min="11" max="11" width="50.453125" style="17" customWidth="1"/>
    <col min="12" max="12" width="19" style="17" customWidth="1"/>
    <col min="13" max="13" width="32.54296875" style="17" customWidth="1"/>
    <col min="14" max="14" width="16.81640625" style="17" customWidth="1"/>
    <col min="15" max="15" width="15.81640625" style="17" bestFit="1" customWidth="1"/>
    <col min="16" max="16" width="16.7265625" style="17" customWidth="1"/>
    <col min="17" max="17" width="19.453125" style="17" customWidth="1"/>
    <col min="18" max="18" width="37.81640625" style="101" customWidth="1"/>
    <col min="19" max="19" width="12.54296875" style="17" customWidth="1"/>
    <col min="20" max="21" width="8.7265625" style="17"/>
    <col min="22" max="22" width="10.81640625" style="17" customWidth="1"/>
    <col min="23" max="23" width="13.26953125" style="17" customWidth="1"/>
    <col min="24" max="24" width="17.1796875" style="17" customWidth="1"/>
    <col min="25" max="25" width="18.1796875" style="17" customWidth="1"/>
    <col min="26" max="26" width="177" style="103" customWidth="1"/>
    <col min="27" max="27" width="26.81640625" style="17" customWidth="1"/>
    <col min="28" max="28" width="21.7265625" style="17" customWidth="1"/>
    <col min="29" max="29" width="8.7265625" style="17"/>
    <col min="30" max="30" width="6.54296875" style="17" customWidth="1"/>
    <col min="31" max="16384" width="8.7265625" style="17"/>
  </cols>
  <sheetData>
    <row r="1" spans="1:30" x14ac:dyDescent="0.35">
      <c r="A1" s="312" t="s">
        <v>245</v>
      </c>
      <c r="B1" s="312"/>
      <c r="C1" s="312"/>
      <c r="D1" s="312"/>
      <c r="E1" s="312"/>
      <c r="F1" s="312"/>
      <c r="G1" s="312"/>
    </row>
    <row r="3" spans="1:30" x14ac:dyDescent="0.35">
      <c r="A3" s="318" t="s">
        <v>221</v>
      </c>
      <c r="B3" s="318"/>
      <c r="C3" s="318"/>
      <c r="D3" s="318"/>
      <c r="E3" s="318"/>
      <c r="F3" s="53"/>
    </row>
    <row r="4" spans="1:30" x14ac:dyDescent="0.35">
      <c r="A4" s="162"/>
      <c r="B4" s="162"/>
      <c r="C4" s="162"/>
      <c r="D4" s="162"/>
      <c r="E4" s="162"/>
      <c r="F4" s="53"/>
    </row>
    <row r="5" spans="1:30" s="104" customFormat="1" ht="56.25" customHeight="1" x14ac:dyDescent="0.35">
      <c r="A5" s="315" t="s">
        <v>138</v>
      </c>
      <c r="B5" s="315" t="s">
        <v>139</v>
      </c>
      <c r="C5" s="315" t="s">
        <v>140</v>
      </c>
      <c r="D5" s="220" t="s">
        <v>141</v>
      </c>
      <c r="E5" s="315" t="s">
        <v>142</v>
      </c>
      <c r="F5" s="315" t="s">
        <v>143</v>
      </c>
      <c r="G5" s="315" t="s">
        <v>144</v>
      </c>
      <c r="H5" s="315" t="s">
        <v>145</v>
      </c>
      <c r="I5" s="315" t="s">
        <v>146</v>
      </c>
      <c r="J5" s="315" t="s">
        <v>147</v>
      </c>
      <c r="K5" s="315" t="s">
        <v>148</v>
      </c>
      <c r="L5" s="315" t="s">
        <v>149</v>
      </c>
      <c r="M5" s="315" t="s">
        <v>125</v>
      </c>
      <c r="N5" s="313" t="s">
        <v>150</v>
      </c>
      <c r="O5" s="314"/>
      <c r="P5" s="313" t="s">
        <v>151</v>
      </c>
      <c r="Q5" s="314"/>
      <c r="R5" s="315" t="s">
        <v>152</v>
      </c>
      <c r="S5" s="112" t="s">
        <v>153</v>
      </c>
      <c r="T5" s="313" t="s">
        <v>154</v>
      </c>
      <c r="U5" s="314"/>
      <c r="V5" s="112" t="s">
        <v>155</v>
      </c>
      <c r="W5" s="112" t="s">
        <v>156</v>
      </c>
      <c r="X5" s="112" t="s">
        <v>157</v>
      </c>
      <c r="Y5" s="112" t="s">
        <v>158</v>
      </c>
      <c r="Z5" s="112" t="s">
        <v>159</v>
      </c>
      <c r="AD5" s="105" t="s">
        <v>160</v>
      </c>
    </row>
    <row r="6" spans="1:30" s="105" customFormat="1" ht="31.5" customHeight="1" x14ac:dyDescent="0.35">
      <c r="A6" s="316"/>
      <c r="B6" s="316"/>
      <c r="C6" s="316"/>
      <c r="D6" s="112" t="s">
        <v>161</v>
      </c>
      <c r="E6" s="316"/>
      <c r="F6" s="316"/>
      <c r="G6" s="316"/>
      <c r="H6" s="316"/>
      <c r="I6" s="316"/>
      <c r="J6" s="316"/>
      <c r="K6" s="316"/>
      <c r="L6" s="316"/>
      <c r="M6" s="316"/>
      <c r="N6" s="112" t="s">
        <v>124</v>
      </c>
      <c r="O6" s="112" t="s">
        <v>123</v>
      </c>
      <c r="P6" s="112" t="s">
        <v>124</v>
      </c>
      <c r="Q6" s="112" t="s">
        <v>123</v>
      </c>
      <c r="R6" s="316"/>
      <c r="S6" s="112" t="s">
        <v>161</v>
      </c>
      <c r="T6" s="112" t="s">
        <v>161</v>
      </c>
      <c r="U6" s="112" t="s">
        <v>162</v>
      </c>
      <c r="V6" s="112" t="s">
        <v>161</v>
      </c>
      <c r="W6" s="112" t="s">
        <v>161</v>
      </c>
      <c r="X6" s="112" t="s">
        <v>161</v>
      </c>
      <c r="Y6" s="112"/>
      <c r="Z6" s="112"/>
      <c r="AD6" s="105" t="s">
        <v>163</v>
      </c>
    </row>
    <row r="7" spans="1:30" s="105" customFormat="1" ht="19.149999999999999" customHeight="1" x14ac:dyDescent="0.35">
      <c r="A7" s="113">
        <v>1</v>
      </c>
      <c r="B7" s="113">
        <v>2</v>
      </c>
      <c r="C7" s="113">
        <v>3</v>
      </c>
      <c r="D7" s="114">
        <v>4</v>
      </c>
      <c r="E7" s="113">
        <v>5</v>
      </c>
      <c r="F7" s="113">
        <v>6</v>
      </c>
      <c r="G7" s="115">
        <v>7</v>
      </c>
      <c r="H7" s="115">
        <v>8</v>
      </c>
      <c r="I7" s="113">
        <v>9</v>
      </c>
      <c r="J7" s="113">
        <v>10</v>
      </c>
      <c r="K7" s="115">
        <v>11</v>
      </c>
      <c r="L7" s="115">
        <v>12</v>
      </c>
      <c r="M7" s="115">
        <v>13</v>
      </c>
      <c r="N7" s="116">
        <v>14</v>
      </c>
      <c r="O7" s="116">
        <v>15</v>
      </c>
      <c r="P7" s="116">
        <v>16</v>
      </c>
      <c r="Q7" s="116">
        <v>17</v>
      </c>
      <c r="R7" s="115">
        <v>18</v>
      </c>
      <c r="S7" s="116">
        <v>19</v>
      </c>
      <c r="T7" s="116">
        <v>20</v>
      </c>
      <c r="U7" s="116">
        <v>21</v>
      </c>
      <c r="V7" s="116">
        <v>22</v>
      </c>
      <c r="W7" s="116">
        <v>23</v>
      </c>
      <c r="X7" s="116">
        <v>24</v>
      </c>
      <c r="Y7" s="116">
        <v>25</v>
      </c>
      <c r="Z7" s="116">
        <v>26</v>
      </c>
      <c r="AD7" s="105" t="s">
        <v>164</v>
      </c>
    </row>
    <row r="8" spans="1:30" s="100" customFormat="1" ht="35.25" customHeight="1" x14ac:dyDescent="0.25">
      <c r="A8" s="117"/>
      <c r="B8" s="117"/>
      <c r="C8" s="117"/>
      <c r="D8" s="118"/>
      <c r="E8" s="117"/>
      <c r="F8" s="117"/>
      <c r="G8" s="117"/>
      <c r="H8" s="117"/>
      <c r="I8" s="119"/>
      <c r="J8" s="119"/>
      <c r="K8" s="117"/>
      <c r="L8" s="117"/>
      <c r="M8" s="182"/>
      <c r="N8" s="235">
        <f>N9+N30</f>
        <v>113503867.75</v>
      </c>
      <c r="O8" s="235">
        <f>O9+O30</f>
        <v>23404814.510000002</v>
      </c>
      <c r="P8" s="235">
        <f>P9+P30</f>
        <v>70641577.390000001</v>
      </c>
      <c r="Q8" s="235">
        <f>Q9+Q30</f>
        <v>5999745.6600000001</v>
      </c>
      <c r="R8" s="183"/>
      <c r="S8" s="118"/>
      <c r="T8" s="118"/>
      <c r="U8" s="159">
        <f>U9+U30</f>
        <v>75</v>
      </c>
      <c r="V8" s="118"/>
      <c r="W8" s="118"/>
      <c r="X8" s="118"/>
      <c r="Y8" s="120"/>
      <c r="Z8" s="118"/>
    </row>
    <row r="9" spans="1:30" s="84" customFormat="1" ht="53.25" customHeight="1" x14ac:dyDescent="0.25">
      <c r="A9" s="298" t="s">
        <v>165</v>
      </c>
      <c r="B9" s="301" t="s">
        <v>29</v>
      </c>
      <c r="C9" s="304" t="s">
        <v>166</v>
      </c>
      <c r="D9" s="298" t="s">
        <v>167</v>
      </c>
      <c r="E9" s="301"/>
      <c r="F9" s="301"/>
      <c r="G9" s="121" t="s">
        <v>241</v>
      </c>
      <c r="H9" s="122" t="s">
        <v>169</v>
      </c>
      <c r="I9" s="123"/>
      <c r="J9" s="124"/>
      <c r="K9" s="125"/>
      <c r="L9" s="124"/>
      <c r="M9" s="304" t="s">
        <v>170</v>
      </c>
      <c r="N9" s="193">
        <v>34633554.130000003</v>
      </c>
      <c r="O9" s="194">
        <v>0</v>
      </c>
      <c r="P9" s="193">
        <v>34633554.130000003</v>
      </c>
      <c r="Q9" s="194">
        <v>0</v>
      </c>
      <c r="R9" s="310" t="s">
        <v>171</v>
      </c>
      <c r="S9" s="20" t="s">
        <v>172</v>
      </c>
      <c r="T9" s="20" t="s">
        <v>172</v>
      </c>
      <c r="U9" s="185">
        <v>74</v>
      </c>
      <c r="V9" s="186" t="s">
        <v>172</v>
      </c>
      <c r="W9" s="186" t="s">
        <v>172</v>
      </c>
      <c r="X9" s="186" t="s">
        <v>172</v>
      </c>
      <c r="Y9" s="187" t="s">
        <v>164</v>
      </c>
      <c r="Z9" s="307" t="s">
        <v>279</v>
      </c>
      <c r="AB9" s="85" t="e">
        <f>#REF!-#REF!</f>
        <v>#REF!</v>
      </c>
    </row>
    <row r="10" spans="1:30" s="84" customFormat="1" x14ac:dyDescent="0.25">
      <c r="A10" s="299"/>
      <c r="B10" s="302"/>
      <c r="C10" s="305"/>
      <c r="D10" s="299"/>
      <c r="E10" s="302"/>
      <c r="F10" s="302"/>
      <c r="G10" s="121"/>
      <c r="H10" s="122"/>
      <c r="I10" s="126" t="s">
        <v>173</v>
      </c>
      <c r="J10" s="122" t="s">
        <v>174</v>
      </c>
      <c r="K10" s="121"/>
      <c r="L10" s="122"/>
      <c r="M10" s="305"/>
      <c r="N10" s="179"/>
      <c r="O10" s="179"/>
      <c r="P10" s="179"/>
      <c r="Q10" s="179"/>
      <c r="R10" s="311"/>
      <c r="S10" s="20" t="s">
        <v>167</v>
      </c>
      <c r="T10" s="20" t="s">
        <v>172</v>
      </c>
      <c r="U10" s="185">
        <v>3</v>
      </c>
      <c r="V10" s="186" t="s">
        <v>172</v>
      </c>
      <c r="W10" s="186" t="s">
        <v>172</v>
      </c>
      <c r="X10" s="188" t="s">
        <v>172</v>
      </c>
      <c r="Y10" s="189"/>
      <c r="Z10" s="308"/>
      <c r="AB10" s="85" t="e">
        <f>#REF!-#REF!</f>
        <v>#REF!</v>
      </c>
    </row>
    <row r="11" spans="1:30" s="84" customFormat="1" x14ac:dyDescent="0.25">
      <c r="A11" s="299"/>
      <c r="B11" s="302"/>
      <c r="C11" s="305"/>
      <c r="D11" s="299"/>
      <c r="E11" s="302"/>
      <c r="F11" s="302"/>
      <c r="G11" s="121"/>
      <c r="H11" s="122"/>
      <c r="I11" s="127" t="s">
        <v>175</v>
      </c>
      <c r="J11" s="122" t="s">
        <v>176</v>
      </c>
      <c r="K11" s="122"/>
      <c r="L11" s="122"/>
      <c r="M11" s="305"/>
      <c r="N11" s="179"/>
      <c r="O11" s="179"/>
      <c r="P11" s="179"/>
      <c r="Q11" s="179"/>
      <c r="R11" s="311"/>
      <c r="S11" s="20" t="s">
        <v>167</v>
      </c>
      <c r="T11" s="20" t="s">
        <v>172</v>
      </c>
      <c r="U11" s="185">
        <v>1</v>
      </c>
      <c r="V11" s="186" t="s">
        <v>172</v>
      </c>
      <c r="W11" s="186" t="s">
        <v>172</v>
      </c>
      <c r="X11" s="188" t="s">
        <v>172</v>
      </c>
      <c r="Y11" s="189"/>
      <c r="Z11" s="308"/>
      <c r="AB11" s="85" t="e">
        <f>#REF!-#REF!</f>
        <v>#REF!</v>
      </c>
    </row>
    <row r="12" spans="1:30" s="84" customFormat="1" x14ac:dyDescent="0.25">
      <c r="A12" s="299"/>
      <c r="B12" s="302"/>
      <c r="C12" s="305"/>
      <c r="D12" s="299"/>
      <c r="E12" s="302"/>
      <c r="F12" s="302"/>
      <c r="G12" s="121"/>
      <c r="H12" s="122"/>
      <c r="I12" s="127" t="s">
        <v>177</v>
      </c>
      <c r="J12" s="122" t="s">
        <v>178</v>
      </c>
      <c r="K12" s="122"/>
      <c r="L12" s="122"/>
      <c r="M12" s="305"/>
      <c r="N12" s="179"/>
      <c r="O12" s="179"/>
      <c r="P12" s="179"/>
      <c r="Q12" s="179"/>
      <c r="R12" s="311"/>
      <c r="S12" s="20" t="s">
        <v>172</v>
      </c>
      <c r="T12" s="20" t="s">
        <v>172</v>
      </c>
      <c r="U12" s="185">
        <v>2</v>
      </c>
      <c r="V12" s="186" t="s">
        <v>172</v>
      </c>
      <c r="W12" s="186" t="s">
        <v>172</v>
      </c>
      <c r="X12" s="188" t="s">
        <v>172</v>
      </c>
      <c r="Y12" s="189"/>
      <c r="Z12" s="308"/>
      <c r="AB12" s="85" t="e">
        <f>#REF!-#REF!</f>
        <v>#REF!</v>
      </c>
    </row>
    <row r="13" spans="1:30" s="84" customFormat="1" x14ac:dyDescent="0.25">
      <c r="A13" s="299"/>
      <c r="B13" s="302"/>
      <c r="C13" s="305"/>
      <c r="D13" s="299"/>
      <c r="E13" s="302"/>
      <c r="F13" s="302"/>
      <c r="G13" s="121"/>
      <c r="H13" s="122"/>
      <c r="I13" s="127" t="s">
        <v>179</v>
      </c>
      <c r="J13" s="122" t="s">
        <v>180</v>
      </c>
      <c r="K13" s="122"/>
      <c r="L13" s="122"/>
      <c r="M13" s="305"/>
      <c r="N13" s="179"/>
      <c r="O13" s="179"/>
      <c r="P13" s="179"/>
      <c r="Q13" s="179"/>
      <c r="R13" s="311"/>
      <c r="S13" s="20" t="s">
        <v>172</v>
      </c>
      <c r="T13" s="20" t="s">
        <v>172</v>
      </c>
      <c r="U13" s="185">
        <v>11</v>
      </c>
      <c r="V13" s="186" t="s">
        <v>172</v>
      </c>
      <c r="W13" s="186" t="s">
        <v>172</v>
      </c>
      <c r="X13" s="188" t="s">
        <v>172</v>
      </c>
      <c r="Y13" s="189"/>
      <c r="Z13" s="308"/>
      <c r="AB13" s="85" t="e">
        <f>#REF!-#REF!</f>
        <v>#REF!</v>
      </c>
    </row>
    <row r="14" spans="1:30" s="84" customFormat="1" x14ac:dyDescent="0.25">
      <c r="A14" s="299"/>
      <c r="B14" s="302"/>
      <c r="C14" s="305"/>
      <c r="D14" s="299"/>
      <c r="E14" s="302"/>
      <c r="F14" s="302"/>
      <c r="G14" s="121"/>
      <c r="H14" s="122"/>
      <c r="I14" s="127" t="s">
        <v>181</v>
      </c>
      <c r="J14" s="122" t="s">
        <v>182</v>
      </c>
      <c r="K14" s="122"/>
      <c r="L14" s="122"/>
      <c r="M14" s="305"/>
      <c r="N14" s="179"/>
      <c r="O14" s="179"/>
      <c r="P14" s="179"/>
      <c r="Q14" s="179"/>
      <c r="R14" s="311"/>
      <c r="S14" s="20" t="s">
        <v>167</v>
      </c>
      <c r="T14" s="20" t="s">
        <v>172</v>
      </c>
      <c r="U14" s="185">
        <v>2</v>
      </c>
      <c r="V14" s="186" t="s">
        <v>172</v>
      </c>
      <c r="W14" s="186" t="s">
        <v>172</v>
      </c>
      <c r="X14" s="188" t="s">
        <v>172</v>
      </c>
      <c r="Y14" s="189"/>
      <c r="Z14" s="308"/>
      <c r="AB14" s="85" t="e">
        <f>#REF!-#REF!</f>
        <v>#REF!</v>
      </c>
    </row>
    <row r="15" spans="1:30" s="84" customFormat="1" x14ac:dyDescent="0.25">
      <c r="A15" s="299"/>
      <c r="B15" s="302"/>
      <c r="C15" s="305"/>
      <c r="D15" s="299"/>
      <c r="E15" s="302"/>
      <c r="F15" s="302"/>
      <c r="G15" s="121"/>
      <c r="H15" s="122"/>
      <c r="I15" s="127" t="s">
        <v>183</v>
      </c>
      <c r="J15" s="122" t="s">
        <v>184</v>
      </c>
      <c r="K15" s="122"/>
      <c r="L15" s="122"/>
      <c r="M15" s="305"/>
      <c r="N15" s="179"/>
      <c r="O15" s="179"/>
      <c r="P15" s="179"/>
      <c r="Q15" s="179"/>
      <c r="R15" s="311"/>
      <c r="S15" s="20" t="s">
        <v>167</v>
      </c>
      <c r="T15" s="20" t="s">
        <v>172</v>
      </c>
      <c r="U15" s="185">
        <v>30</v>
      </c>
      <c r="V15" s="186" t="s">
        <v>172</v>
      </c>
      <c r="W15" s="186" t="s">
        <v>172</v>
      </c>
      <c r="X15" s="188" t="s">
        <v>172</v>
      </c>
      <c r="Y15" s="189"/>
      <c r="Z15" s="308"/>
      <c r="AB15" s="85" t="e">
        <f>#REF!-#REF!</f>
        <v>#REF!</v>
      </c>
    </row>
    <row r="16" spans="1:30" s="84" customFormat="1" ht="29.25" customHeight="1" x14ac:dyDescent="0.25">
      <c r="A16" s="299"/>
      <c r="B16" s="302"/>
      <c r="C16" s="305"/>
      <c r="D16" s="299"/>
      <c r="E16" s="302"/>
      <c r="F16" s="302"/>
      <c r="G16" s="121"/>
      <c r="H16" s="122"/>
      <c r="I16" s="127" t="s">
        <v>206</v>
      </c>
      <c r="J16" s="122" t="s">
        <v>185</v>
      </c>
      <c r="K16" s="122"/>
      <c r="L16" s="122"/>
      <c r="M16" s="305"/>
      <c r="N16" s="179"/>
      <c r="O16" s="179"/>
      <c r="P16" s="179"/>
      <c r="Q16" s="179"/>
      <c r="R16" s="311"/>
      <c r="S16" s="20" t="s">
        <v>167</v>
      </c>
      <c r="T16" s="20" t="s">
        <v>167</v>
      </c>
      <c r="U16" s="185"/>
      <c r="V16" s="186" t="s">
        <v>172</v>
      </c>
      <c r="W16" s="186" t="s">
        <v>172</v>
      </c>
      <c r="X16" s="188" t="s">
        <v>172</v>
      </c>
      <c r="Y16" s="189"/>
      <c r="Z16" s="308"/>
      <c r="AB16" s="85" t="e">
        <f>#REF!-#REF!</f>
        <v>#REF!</v>
      </c>
    </row>
    <row r="17" spans="1:28" s="84" customFormat="1" ht="28.5" customHeight="1" x14ac:dyDescent="0.25">
      <c r="A17" s="299"/>
      <c r="B17" s="302"/>
      <c r="C17" s="305"/>
      <c r="D17" s="299"/>
      <c r="E17" s="302"/>
      <c r="F17" s="302"/>
      <c r="G17" s="121"/>
      <c r="H17" s="122"/>
      <c r="I17" s="127" t="s">
        <v>186</v>
      </c>
      <c r="J17" s="122" t="s">
        <v>187</v>
      </c>
      <c r="K17" s="122"/>
      <c r="L17" s="122"/>
      <c r="M17" s="305"/>
      <c r="N17" s="179"/>
      <c r="O17" s="179"/>
      <c r="P17" s="179"/>
      <c r="Q17" s="179"/>
      <c r="R17" s="311"/>
      <c r="S17" s="20" t="s">
        <v>167</v>
      </c>
      <c r="T17" s="20" t="s">
        <v>172</v>
      </c>
      <c r="U17" s="185">
        <v>2</v>
      </c>
      <c r="V17" s="186" t="s">
        <v>172</v>
      </c>
      <c r="W17" s="186" t="s">
        <v>172</v>
      </c>
      <c r="X17" s="188" t="s">
        <v>172</v>
      </c>
      <c r="Y17" s="189"/>
      <c r="Z17" s="308"/>
      <c r="AB17" s="85" t="e">
        <f>#REF!-#REF!</f>
        <v>#REF!</v>
      </c>
    </row>
    <row r="18" spans="1:28" s="84" customFormat="1" ht="31.5" customHeight="1" x14ac:dyDescent="0.25">
      <c r="A18" s="299"/>
      <c r="B18" s="302"/>
      <c r="C18" s="305"/>
      <c r="D18" s="299"/>
      <c r="E18" s="302"/>
      <c r="F18" s="302"/>
      <c r="G18" s="121"/>
      <c r="H18" s="122"/>
      <c r="I18" s="127" t="s">
        <v>188</v>
      </c>
      <c r="J18" s="122" t="s">
        <v>182</v>
      </c>
      <c r="K18" s="122"/>
      <c r="L18" s="122"/>
      <c r="M18" s="305"/>
      <c r="N18" s="179"/>
      <c r="O18" s="179"/>
      <c r="P18" s="179"/>
      <c r="Q18" s="179"/>
      <c r="R18" s="311"/>
      <c r="S18" s="20" t="s">
        <v>167</v>
      </c>
      <c r="T18" s="20" t="s">
        <v>172</v>
      </c>
      <c r="U18" s="185">
        <v>5</v>
      </c>
      <c r="V18" s="186" t="s">
        <v>172</v>
      </c>
      <c r="W18" s="186" t="s">
        <v>172</v>
      </c>
      <c r="X18" s="188" t="s">
        <v>172</v>
      </c>
      <c r="Y18" s="189"/>
      <c r="Z18" s="308"/>
      <c r="AB18" s="85" t="e">
        <f>#REF!-#REF!</f>
        <v>#REF!</v>
      </c>
    </row>
    <row r="19" spans="1:28" s="84" customFormat="1" ht="43.5" customHeight="1" x14ac:dyDescent="0.25">
      <c r="A19" s="299"/>
      <c r="B19" s="302"/>
      <c r="C19" s="305"/>
      <c r="D19" s="299"/>
      <c r="E19" s="302"/>
      <c r="F19" s="302"/>
      <c r="G19" s="121"/>
      <c r="H19" s="122"/>
      <c r="I19" s="127" t="s">
        <v>189</v>
      </c>
      <c r="J19" s="122" t="s">
        <v>184</v>
      </c>
      <c r="K19" s="122"/>
      <c r="L19" s="122"/>
      <c r="M19" s="305"/>
      <c r="N19" s="179"/>
      <c r="O19" s="179"/>
      <c r="P19" s="179"/>
      <c r="Q19" s="179"/>
      <c r="R19" s="311"/>
      <c r="S19" s="20" t="s">
        <v>167</v>
      </c>
      <c r="T19" s="20" t="s">
        <v>172</v>
      </c>
      <c r="U19" s="185">
        <v>4</v>
      </c>
      <c r="V19" s="186" t="s">
        <v>172</v>
      </c>
      <c r="W19" s="186" t="s">
        <v>172</v>
      </c>
      <c r="X19" s="188" t="s">
        <v>172</v>
      </c>
      <c r="Y19" s="189"/>
      <c r="Z19" s="308"/>
      <c r="AB19" s="85" t="e">
        <f>#REF!-#REF!</f>
        <v>#REF!</v>
      </c>
    </row>
    <row r="20" spans="1:28" s="84" customFormat="1" ht="25" customHeight="1" x14ac:dyDescent="0.25">
      <c r="A20" s="299"/>
      <c r="B20" s="302"/>
      <c r="C20" s="305"/>
      <c r="D20" s="299"/>
      <c r="E20" s="302"/>
      <c r="F20" s="302"/>
      <c r="G20" s="121"/>
      <c r="H20" s="122"/>
      <c r="I20" s="127" t="s">
        <v>190</v>
      </c>
      <c r="J20" s="122" t="s">
        <v>169</v>
      </c>
      <c r="K20" s="122"/>
      <c r="L20" s="122"/>
      <c r="M20" s="305"/>
      <c r="N20" s="179"/>
      <c r="O20" s="179"/>
      <c r="P20" s="179"/>
      <c r="Q20" s="179"/>
      <c r="R20" s="311"/>
      <c r="S20" s="20" t="s">
        <v>167</v>
      </c>
      <c r="T20" s="20" t="s">
        <v>172</v>
      </c>
      <c r="U20" s="185">
        <v>2</v>
      </c>
      <c r="V20" s="186" t="s">
        <v>172</v>
      </c>
      <c r="W20" s="186" t="s">
        <v>172</v>
      </c>
      <c r="X20" s="188" t="s">
        <v>172</v>
      </c>
      <c r="Y20" s="189"/>
      <c r="Z20" s="308"/>
      <c r="AB20" s="85" t="e">
        <f>#REF!-#REF!</f>
        <v>#REF!</v>
      </c>
    </row>
    <row r="21" spans="1:28" s="84" customFormat="1" ht="20.149999999999999" customHeight="1" x14ac:dyDescent="0.25">
      <c r="A21" s="299"/>
      <c r="B21" s="302"/>
      <c r="C21" s="305"/>
      <c r="D21" s="299"/>
      <c r="E21" s="302"/>
      <c r="F21" s="302"/>
      <c r="G21" s="121"/>
      <c r="H21" s="122"/>
      <c r="I21" s="127" t="s">
        <v>191</v>
      </c>
      <c r="J21" s="122" t="s">
        <v>185</v>
      </c>
      <c r="K21" s="122"/>
      <c r="L21" s="122"/>
      <c r="M21" s="305"/>
      <c r="N21" s="179"/>
      <c r="O21" s="179"/>
      <c r="P21" s="179"/>
      <c r="Q21" s="179"/>
      <c r="R21" s="311"/>
      <c r="S21" s="20" t="s">
        <v>167</v>
      </c>
      <c r="T21" s="20" t="s">
        <v>172</v>
      </c>
      <c r="U21" s="185">
        <v>5</v>
      </c>
      <c r="V21" s="186" t="s">
        <v>172</v>
      </c>
      <c r="W21" s="186" t="s">
        <v>172</v>
      </c>
      <c r="X21" s="188" t="s">
        <v>172</v>
      </c>
      <c r="Y21" s="189"/>
      <c r="Z21" s="308"/>
      <c r="AB21" s="85" t="e">
        <f>#REF!-#REF!</f>
        <v>#REF!</v>
      </c>
    </row>
    <row r="22" spans="1:28" s="84" customFormat="1" ht="23" x14ac:dyDescent="0.25">
      <c r="A22" s="299"/>
      <c r="B22" s="302"/>
      <c r="C22" s="305"/>
      <c r="D22" s="299"/>
      <c r="E22" s="302"/>
      <c r="F22" s="302"/>
      <c r="G22" s="121"/>
      <c r="H22" s="122"/>
      <c r="I22" s="127" t="s">
        <v>192</v>
      </c>
      <c r="J22" s="122" t="s">
        <v>169</v>
      </c>
      <c r="K22" s="122"/>
      <c r="L22" s="122"/>
      <c r="M22" s="305"/>
      <c r="N22" s="179"/>
      <c r="O22" s="179"/>
      <c r="P22" s="179"/>
      <c r="Q22" s="179"/>
      <c r="R22" s="311"/>
      <c r="S22" s="20" t="s">
        <v>172</v>
      </c>
      <c r="T22" s="20" t="s">
        <v>172</v>
      </c>
      <c r="U22" s="185">
        <v>6</v>
      </c>
      <c r="V22" s="186" t="s">
        <v>172</v>
      </c>
      <c r="W22" s="186" t="s">
        <v>172</v>
      </c>
      <c r="X22" s="188" t="s">
        <v>172</v>
      </c>
      <c r="Y22" s="189"/>
      <c r="Z22" s="308"/>
      <c r="AB22" s="85" t="e">
        <f>#REF!-#REF!</f>
        <v>#REF!</v>
      </c>
    </row>
    <row r="23" spans="1:28" s="84" customFormat="1" ht="33" customHeight="1" x14ac:dyDescent="0.25">
      <c r="A23" s="299"/>
      <c r="B23" s="302"/>
      <c r="C23" s="305"/>
      <c r="D23" s="299"/>
      <c r="E23" s="302"/>
      <c r="F23" s="302"/>
      <c r="G23" s="121"/>
      <c r="H23" s="122"/>
      <c r="I23" s="127" t="s">
        <v>272</v>
      </c>
      <c r="J23" s="122" t="s">
        <v>169</v>
      </c>
      <c r="K23" s="122"/>
      <c r="L23" s="122"/>
      <c r="M23" s="305"/>
      <c r="N23" s="179"/>
      <c r="O23" s="179"/>
      <c r="P23" s="179"/>
      <c r="Q23" s="179"/>
      <c r="R23" s="311"/>
      <c r="S23" s="20" t="s">
        <v>167</v>
      </c>
      <c r="T23" s="20" t="s">
        <v>172</v>
      </c>
      <c r="U23" s="185">
        <v>1</v>
      </c>
      <c r="V23" s="186" t="s">
        <v>172</v>
      </c>
      <c r="W23" s="186" t="s">
        <v>172</v>
      </c>
      <c r="X23" s="188" t="s">
        <v>172</v>
      </c>
      <c r="Y23" s="189"/>
      <c r="Z23" s="308"/>
      <c r="AB23" s="85" t="e">
        <f>#REF!-#REF!</f>
        <v>#REF!</v>
      </c>
    </row>
    <row r="24" spans="1:28" s="84" customFormat="1" x14ac:dyDescent="0.25">
      <c r="A24" s="299"/>
      <c r="B24" s="302"/>
      <c r="C24" s="305"/>
      <c r="D24" s="299"/>
      <c r="E24" s="302"/>
      <c r="F24" s="302"/>
      <c r="G24" s="121"/>
      <c r="H24" s="122"/>
      <c r="I24" s="127" t="s">
        <v>194</v>
      </c>
      <c r="J24" s="122" t="s">
        <v>169</v>
      </c>
      <c r="K24" s="122"/>
      <c r="L24" s="122"/>
      <c r="M24" s="305"/>
      <c r="N24" s="179"/>
      <c r="O24" s="179"/>
      <c r="P24" s="179"/>
      <c r="Q24" s="179"/>
      <c r="R24" s="311"/>
      <c r="S24" s="20" t="s">
        <v>167</v>
      </c>
      <c r="T24" s="20" t="s">
        <v>167</v>
      </c>
      <c r="U24" s="185"/>
      <c r="V24" s="186" t="s">
        <v>172</v>
      </c>
      <c r="W24" s="186" t="s">
        <v>172</v>
      </c>
      <c r="X24" s="188" t="s">
        <v>172</v>
      </c>
      <c r="Y24" s="189"/>
      <c r="Z24" s="308"/>
      <c r="AB24" s="85" t="e">
        <f>#REF!-#REF!</f>
        <v>#REF!</v>
      </c>
    </row>
    <row r="25" spans="1:28" s="84" customFormat="1" ht="23" x14ac:dyDescent="0.25">
      <c r="A25" s="299"/>
      <c r="B25" s="302"/>
      <c r="C25" s="305"/>
      <c r="D25" s="299"/>
      <c r="E25" s="302"/>
      <c r="F25" s="302"/>
      <c r="G25" s="121"/>
      <c r="H25" s="122"/>
      <c r="I25" s="127" t="s">
        <v>195</v>
      </c>
      <c r="J25" s="122" t="s">
        <v>169</v>
      </c>
      <c r="K25" s="122"/>
      <c r="L25" s="122"/>
      <c r="M25" s="305"/>
      <c r="N25" s="179"/>
      <c r="O25" s="179"/>
      <c r="P25" s="179"/>
      <c r="Q25" s="179"/>
      <c r="R25" s="311"/>
      <c r="S25" s="20" t="s">
        <v>167</v>
      </c>
      <c r="T25" s="20" t="s">
        <v>167</v>
      </c>
      <c r="U25" s="185"/>
      <c r="V25" s="186" t="s">
        <v>172</v>
      </c>
      <c r="W25" s="186" t="s">
        <v>172</v>
      </c>
      <c r="X25" s="188" t="s">
        <v>172</v>
      </c>
      <c r="Y25" s="189"/>
      <c r="Z25" s="308"/>
      <c r="AB25" s="85" t="e">
        <f>#REF!-#REF!</f>
        <v>#REF!</v>
      </c>
    </row>
    <row r="26" spans="1:28" s="84" customFormat="1" ht="43.5" customHeight="1" x14ac:dyDescent="0.25">
      <c r="A26" s="299"/>
      <c r="B26" s="302"/>
      <c r="C26" s="305"/>
      <c r="D26" s="299"/>
      <c r="E26" s="302"/>
      <c r="F26" s="302"/>
      <c r="G26" s="121"/>
      <c r="H26" s="122"/>
      <c r="I26" s="127" t="s">
        <v>196</v>
      </c>
      <c r="J26" s="122" t="s">
        <v>187</v>
      </c>
      <c r="K26" s="122"/>
      <c r="L26" s="122"/>
      <c r="M26" s="305"/>
      <c r="N26" s="179"/>
      <c r="O26" s="179"/>
      <c r="P26" s="179"/>
      <c r="Q26" s="179"/>
      <c r="R26" s="311"/>
      <c r="S26" s="20" t="s">
        <v>167</v>
      </c>
      <c r="T26" s="20" t="s">
        <v>167</v>
      </c>
      <c r="U26" s="185"/>
      <c r="V26" s="186" t="s">
        <v>172</v>
      </c>
      <c r="W26" s="186" t="s">
        <v>172</v>
      </c>
      <c r="X26" s="188" t="s">
        <v>172</v>
      </c>
      <c r="Y26" s="189"/>
      <c r="Z26" s="308"/>
      <c r="AB26" s="85" t="e">
        <f>#REF!-#REF!</f>
        <v>#REF!</v>
      </c>
    </row>
    <row r="27" spans="1:28" s="84" customFormat="1" ht="43.5" customHeight="1" x14ac:dyDescent="0.25">
      <c r="A27" s="299"/>
      <c r="B27" s="302"/>
      <c r="C27" s="305"/>
      <c r="D27" s="299"/>
      <c r="E27" s="302"/>
      <c r="F27" s="302"/>
      <c r="G27" s="219"/>
      <c r="H27" s="122"/>
      <c r="I27" s="128" t="s">
        <v>197</v>
      </c>
      <c r="J27" s="218" t="s">
        <v>198</v>
      </c>
      <c r="K27" s="217"/>
      <c r="L27" s="217"/>
      <c r="M27" s="305"/>
      <c r="N27" s="180"/>
      <c r="O27" s="180"/>
      <c r="P27" s="180"/>
      <c r="Q27" s="180"/>
      <c r="R27" s="311"/>
      <c r="S27" s="190"/>
      <c r="T27" s="190"/>
      <c r="U27" s="191"/>
      <c r="V27" s="186"/>
      <c r="W27" s="186"/>
      <c r="X27" s="188"/>
      <c r="Y27" s="189"/>
      <c r="Z27" s="308"/>
      <c r="AB27" s="85"/>
    </row>
    <row r="28" spans="1:28" s="84" customFormat="1" ht="43.5" customHeight="1" x14ac:dyDescent="0.25">
      <c r="A28" s="299"/>
      <c r="B28" s="302"/>
      <c r="C28" s="305"/>
      <c r="D28" s="299"/>
      <c r="E28" s="302"/>
      <c r="F28" s="302"/>
      <c r="G28" s="219"/>
      <c r="H28" s="122"/>
      <c r="I28" s="197" t="s">
        <v>249</v>
      </c>
      <c r="J28" s="121" t="s">
        <v>248</v>
      </c>
      <c r="K28" s="217"/>
      <c r="L28" s="217"/>
      <c r="M28" s="305"/>
      <c r="N28" s="180"/>
      <c r="O28" s="180"/>
      <c r="P28" s="180"/>
      <c r="Q28" s="180"/>
      <c r="R28" s="311"/>
      <c r="S28" s="190"/>
      <c r="T28" s="190"/>
      <c r="U28" s="191"/>
      <c r="V28" s="186"/>
      <c r="W28" s="186"/>
      <c r="X28" s="188"/>
      <c r="Y28" s="189"/>
      <c r="Z28" s="308"/>
      <c r="AB28" s="85"/>
    </row>
    <row r="29" spans="1:28" s="84" customFormat="1" ht="51" customHeight="1" x14ac:dyDescent="0.25">
      <c r="A29" s="300"/>
      <c r="B29" s="303"/>
      <c r="C29" s="306"/>
      <c r="D29" s="300"/>
      <c r="E29" s="303"/>
      <c r="F29" s="303"/>
      <c r="G29" s="219"/>
      <c r="H29" s="122"/>
      <c r="I29" s="132" t="s">
        <v>247</v>
      </c>
      <c r="J29" s="121" t="s">
        <v>169</v>
      </c>
      <c r="K29" s="217"/>
      <c r="L29" s="217"/>
      <c r="M29" s="305"/>
      <c r="N29" s="180"/>
      <c r="O29" s="180"/>
      <c r="P29" s="180"/>
      <c r="Q29" s="180"/>
      <c r="R29" s="311"/>
      <c r="S29" s="190" t="s">
        <v>167</v>
      </c>
      <c r="T29" s="190" t="s">
        <v>167</v>
      </c>
      <c r="U29" s="191"/>
      <c r="V29" s="186" t="s">
        <v>172</v>
      </c>
      <c r="W29" s="186" t="s">
        <v>172</v>
      </c>
      <c r="X29" s="188" t="s">
        <v>172</v>
      </c>
      <c r="Y29" s="189"/>
      <c r="Z29" s="309"/>
      <c r="AB29" s="85" t="e">
        <f>#REF!-#REF!</f>
        <v>#REF!</v>
      </c>
    </row>
    <row r="30" spans="1:28" ht="211.5" customHeight="1" x14ac:dyDescent="0.35">
      <c r="A30" s="122" t="s">
        <v>165</v>
      </c>
      <c r="B30" s="111" t="s">
        <v>29</v>
      </c>
      <c r="C30" s="129" t="s">
        <v>166</v>
      </c>
      <c r="D30" s="129" t="s">
        <v>172</v>
      </c>
      <c r="E30" s="129" t="s">
        <v>6</v>
      </c>
      <c r="F30" s="129" t="s">
        <v>211</v>
      </c>
      <c r="G30" s="192" t="s">
        <v>246</v>
      </c>
      <c r="H30" s="130" t="s">
        <v>169</v>
      </c>
      <c r="I30" s="131"/>
      <c r="J30" s="131"/>
      <c r="K30" s="131"/>
      <c r="L30" s="131"/>
      <c r="M30" s="129" t="s">
        <v>240</v>
      </c>
      <c r="N30" s="232">
        <v>78870313.620000005</v>
      </c>
      <c r="O30" s="232">
        <v>23404814.510000002</v>
      </c>
      <c r="P30" s="233">
        <v>36008023.259999998</v>
      </c>
      <c r="Q30" s="234">
        <v>5999745.6600000001</v>
      </c>
      <c r="R30" s="143" t="s">
        <v>273</v>
      </c>
      <c r="S30" s="161" t="s">
        <v>172</v>
      </c>
      <c r="T30" s="111" t="s">
        <v>172</v>
      </c>
      <c r="U30" s="111">
        <v>1</v>
      </c>
      <c r="V30" s="130" t="s">
        <v>172</v>
      </c>
      <c r="W30" s="122" t="s">
        <v>167</v>
      </c>
      <c r="X30" s="129" t="s">
        <v>172</v>
      </c>
      <c r="Y30" s="130" t="s">
        <v>163</v>
      </c>
      <c r="Z30" s="143" t="s">
        <v>278</v>
      </c>
    </row>
    <row r="31" spans="1:28" x14ac:dyDescent="0.35">
      <c r="A31" s="133"/>
      <c r="B31" s="134"/>
      <c r="C31" s="16"/>
      <c r="D31" s="16"/>
      <c r="E31" s="16"/>
      <c r="F31" s="16"/>
      <c r="G31" s="16"/>
      <c r="H31" s="16"/>
      <c r="I31" s="16"/>
      <c r="J31" s="16"/>
      <c r="K31" s="16"/>
      <c r="L31" s="16"/>
      <c r="M31" s="16"/>
      <c r="N31" s="16"/>
      <c r="O31" s="16"/>
      <c r="P31" s="16"/>
      <c r="Q31" s="16"/>
      <c r="R31" s="133"/>
      <c r="S31" s="16"/>
      <c r="T31" s="16"/>
      <c r="U31" s="16"/>
      <c r="V31" s="16"/>
      <c r="W31" s="16"/>
      <c r="X31" s="16"/>
      <c r="Y31" s="16"/>
      <c r="Z31" s="133"/>
    </row>
    <row r="32" spans="1:28" ht="62.25" customHeight="1" x14ac:dyDescent="0.35">
      <c r="A32" s="317"/>
      <c r="B32" s="317"/>
      <c r="C32" s="317"/>
      <c r="D32" s="317"/>
      <c r="E32" s="317"/>
      <c r="F32" s="317"/>
      <c r="G32" s="317"/>
      <c r="H32" s="317"/>
      <c r="I32" s="317"/>
      <c r="J32" s="16"/>
      <c r="K32" s="16"/>
      <c r="L32" s="16"/>
      <c r="M32" s="16"/>
      <c r="N32" s="16"/>
      <c r="O32" s="16"/>
      <c r="P32" s="16"/>
      <c r="Q32" s="16"/>
      <c r="R32" s="133"/>
      <c r="S32" s="16"/>
      <c r="T32" s="16"/>
      <c r="U32" s="16"/>
      <c r="V32" s="16"/>
      <c r="W32" s="16"/>
      <c r="X32" s="16"/>
      <c r="Y32" s="16"/>
      <c r="Z32" s="133"/>
    </row>
    <row r="33" spans="1:26" x14ac:dyDescent="0.35">
      <c r="A33" s="133"/>
      <c r="B33" s="134"/>
      <c r="C33" s="16"/>
      <c r="D33" s="16"/>
      <c r="E33" s="16"/>
      <c r="F33" s="16"/>
      <c r="G33" s="16"/>
      <c r="H33" s="16"/>
      <c r="I33" s="16"/>
      <c r="J33" s="16"/>
      <c r="K33" s="16"/>
      <c r="L33" s="16"/>
      <c r="M33" s="16"/>
      <c r="N33" s="16"/>
      <c r="O33"/>
      <c r="P33" s="16"/>
      <c r="Q33" s="16"/>
      <c r="R33" s="133"/>
      <c r="S33" s="16"/>
      <c r="T33" s="16"/>
      <c r="U33" s="16"/>
      <c r="V33" s="16"/>
      <c r="W33" s="16"/>
      <c r="X33" s="16"/>
      <c r="Y33" s="16"/>
      <c r="Z33" s="133"/>
    </row>
    <row r="34" spans="1:26" x14ac:dyDescent="0.35">
      <c r="A34" s="133"/>
      <c r="B34" s="134"/>
      <c r="C34" s="16"/>
      <c r="D34" s="16"/>
      <c r="E34" s="16"/>
      <c r="F34" s="16"/>
      <c r="G34" s="16"/>
      <c r="H34" s="16"/>
      <c r="I34" s="16"/>
      <c r="J34" s="16"/>
      <c r="K34" s="16"/>
      <c r="L34" s="16"/>
      <c r="M34" s="16"/>
      <c r="N34" s="16"/>
      <c r="O34" s="16"/>
      <c r="P34" s="16"/>
      <c r="Q34" s="16"/>
      <c r="R34" s="133"/>
      <c r="S34" s="16"/>
      <c r="T34" s="16"/>
      <c r="U34" s="16"/>
      <c r="V34" s="16"/>
      <c r="W34" s="16"/>
      <c r="X34" s="16"/>
      <c r="Y34" s="16"/>
      <c r="Z34" s="133"/>
    </row>
    <row r="35" spans="1:26" x14ac:dyDescent="0.35">
      <c r="X35" s="224"/>
    </row>
    <row r="37" spans="1:26" x14ac:dyDescent="0.35">
      <c r="X37" s="224"/>
    </row>
    <row r="42" spans="1:26" x14ac:dyDescent="0.35">
      <c r="R42" s="101" t="s">
        <v>239</v>
      </c>
    </row>
  </sheetData>
  <mergeCells count="28">
    <mergeCell ref="A32:I32"/>
    <mergeCell ref="A3:E3"/>
    <mergeCell ref="N5:O5"/>
    <mergeCell ref="P5:Q5"/>
    <mergeCell ref="A5:A6"/>
    <mergeCell ref="B5:B6"/>
    <mergeCell ref="C5:C6"/>
    <mergeCell ref="E5:E6"/>
    <mergeCell ref="I5:I6"/>
    <mergeCell ref="J5:J6"/>
    <mergeCell ref="F9:F29"/>
    <mergeCell ref="M9:M29"/>
    <mergeCell ref="F5:F6"/>
    <mergeCell ref="G5:G6"/>
    <mergeCell ref="H5:H6"/>
    <mergeCell ref="K5:K6"/>
    <mergeCell ref="Z9:Z29"/>
    <mergeCell ref="R9:R29"/>
    <mergeCell ref="A1:G1"/>
    <mergeCell ref="T5:U5"/>
    <mergeCell ref="R5:R6"/>
    <mergeCell ref="L5:L6"/>
    <mergeCell ref="M5:M6"/>
    <mergeCell ref="A9:A29"/>
    <mergeCell ref="B9:B29"/>
    <mergeCell ref="C9:C29"/>
    <mergeCell ref="D9:D29"/>
    <mergeCell ref="E9:E29"/>
  </mergeCells>
  <dataValidations count="1">
    <dataValidation type="list" allowBlank="1" showInputMessage="1" showErrorMessage="1" sqref="Y9:Y29" xr:uid="{00000000-0002-0000-0500-000000000000}">
      <formula1>$AD$5:$AD$7</formula1>
    </dataValidation>
  </dataValidations>
  <pageMargins left="0.70866141732283472" right="0.70866141732283472" top="0.74803149606299213" bottom="0.74803149606299213" header="0.31496062992125984" footer="0.31496062992125984"/>
  <pageSetup paperSize="8" scale="2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0DE1D-800C-4E04-A564-13CFEE3DAE5D}">
  <sheetPr>
    <pageSetUpPr fitToPage="1"/>
  </sheetPr>
  <dimension ref="A1:E8"/>
  <sheetViews>
    <sheetView showGridLines="0" zoomScaleNormal="100" zoomScaleSheetLayoutView="90" workbookViewId="0">
      <selection activeCell="A14" sqref="A14"/>
    </sheetView>
  </sheetViews>
  <sheetFormatPr defaultRowHeight="14.5" x14ac:dyDescent="0.35"/>
  <cols>
    <col min="1" max="1" width="40.7265625" customWidth="1"/>
    <col min="2" max="2" width="85.453125" customWidth="1"/>
    <col min="3" max="3" width="21.54296875" customWidth="1"/>
  </cols>
  <sheetData>
    <row r="1" spans="1:5" s="23" customFormat="1" ht="24.65" customHeight="1" x14ac:dyDescent="0.3">
      <c r="A1" s="323" t="s">
        <v>245</v>
      </c>
      <c r="B1" s="323"/>
      <c r="C1" s="323"/>
      <c r="D1" s="323"/>
      <c r="E1" s="323"/>
    </row>
    <row r="3" spans="1:5" ht="14.5" customHeight="1" x14ac:dyDescent="0.35">
      <c r="A3" s="6" t="s">
        <v>222</v>
      </c>
    </row>
    <row r="4" spans="1:5" ht="14.5" customHeight="1" thickBot="1" x14ac:dyDescent="0.4"/>
    <row r="5" spans="1:5" x14ac:dyDescent="0.35">
      <c r="A5" s="319" t="s">
        <v>202</v>
      </c>
      <c r="B5" s="321" t="s">
        <v>223</v>
      </c>
    </row>
    <row r="6" spans="1:5" x14ac:dyDescent="0.35">
      <c r="A6" s="320"/>
      <c r="B6" s="322"/>
    </row>
    <row r="7" spans="1:5" ht="54" customHeight="1" x14ac:dyDescent="0.35">
      <c r="A7" s="213" t="s">
        <v>263</v>
      </c>
      <c r="B7" s="236" t="s">
        <v>268</v>
      </c>
    </row>
    <row r="8" spans="1:5" ht="194.25" customHeight="1" thickBot="1" x14ac:dyDescent="0.4">
      <c r="A8" s="214" t="s">
        <v>224</v>
      </c>
      <c r="B8" s="237" t="s">
        <v>274</v>
      </c>
    </row>
  </sheetData>
  <mergeCells count="3">
    <mergeCell ref="A5:A6"/>
    <mergeCell ref="B5:B6"/>
    <mergeCell ref="A1:E1"/>
  </mergeCells>
  <printOptions horizontalCentered="1"/>
  <pageMargins left="0.70866141732283472" right="0.70866141732283472" top="0.74803149606299213" bottom="0.74803149606299213" header="0.31496062992125984" footer="0.31496062992125984"/>
  <pageSetup paperSize="9" scale="78" orientation="landscape" r:id="rId1"/>
  <extLst>
    <ext xmlns:x14="http://schemas.microsoft.com/office/spreadsheetml/2009/9/main" uri="{CCE6A557-97BC-4b89-ADB6-D9C93CAAB3DF}">
      <x14:dataValidations xmlns:xm="http://schemas.microsoft.com/office/excel/2006/main" count="1">
        <x14:dataValidation type="list" showDropDown="1" showInputMessage="1" xr:uid="{00000000-0002-0000-0600-000000000000}">
          <x14:formula1>
            <xm:f>'C:\Users\e.saczawa\AppData\Local\Microsoft\Windows\INetCache\Content.Outlook\2EEWFO3H\[Podkarpackie - Marzec 2023r_.xlsx]Lista'!#REF!</xm:f>
          </x14:formula1>
          <xm:sqref>B7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1B970-4FF2-4CCE-8CDF-41E3460B24EB}">
  <sheetPr>
    <tabColor theme="9"/>
    <pageSetUpPr fitToPage="1"/>
  </sheetPr>
  <dimension ref="A1:E23"/>
  <sheetViews>
    <sheetView showGridLines="0" tabSelected="1" topLeftCell="A5" zoomScaleNormal="100" zoomScaleSheetLayoutView="90" workbookViewId="0">
      <selection activeCell="B8" sqref="B8"/>
    </sheetView>
  </sheetViews>
  <sheetFormatPr defaultRowHeight="14.5" x14ac:dyDescent="0.35"/>
  <cols>
    <col min="1" max="1" width="47.1796875" customWidth="1"/>
    <col min="2" max="2" width="24.7265625" style="6" customWidth="1"/>
    <col min="3" max="3" width="27.26953125" customWidth="1"/>
    <col min="4" max="4" width="17.453125" customWidth="1"/>
    <col min="5" max="5" width="51.7265625" customWidth="1"/>
  </cols>
  <sheetData>
    <row r="1" spans="1:5" ht="21.75" customHeight="1" x14ac:dyDescent="0.35">
      <c r="A1" s="323" t="s">
        <v>245</v>
      </c>
      <c r="B1" s="323"/>
      <c r="C1" s="323"/>
      <c r="D1" s="323"/>
      <c r="E1" s="323"/>
    </row>
    <row r="2" spans="1:5" x14ac:dyDescent="0.35">
      <c r="A2" s="6"/>
      <c r="B2"/>
    </row>
    <row r="3" spans="1:5" x14ac:dyDescent="0.35">
      <c r="A3" s="6" t="s">
        <v>225</v>
      </c>
      <c r="B3" s="108"/>
    </row>
    <row r="4" spans="1:5" ht="15" thickBot="1" x14ac:dyDescent="0.4">
      <c r="B4"/>
    </row>
    <row r="5" spans="1:5" ht="14.5" customHeight="1" x14ac:dyDescent="0.35">
      <c r="A5" s="329" t="s">
        <v>202</v>
      </c>
      <c r="B5" s="331" t="s">
        <v>264</v>
      </c>
      <c r="C5" s="331" t="s">
        <v>265</v>
      </c>
      <c r="D5" s="331" t="s">
        <v>226</v>
      </c>
      <c r="E5" s="327" t="s">
        <v>227</v>
      </c>
    </row>
    <row r="6" spans="1:5" ht="24.75" customHeight="1" x14ac:dyDescent="0.35">
      <c r="A6" s="330"/>
      <c r="B6" s="332"/>
      <c r="C6" s="332"/>
      <c r="D6" s="332"/>
      <c r="E6" s="328"/>
    </row>
    <row r="7" spans="1:5" x14ac:dyDescent="0.35">
      <c r="A7" s="166">
        <v>1</v>
      </c>
      <c r="B7" s="165">
        <v>2</v>
      </c>
      <c r="C7" s="165">
        <v>3</v>
      </c>
      <c r="D7" s="164">
        <v>4</v>
      </c>
      <c r="E7" s="163">
        <v>5</v>
      </c>
    </row>
    <row r="8" spans="1:5" ht="231" x14ac:dyDescent="0.35">
      <c r="A8" s="223" t="s">
        <v>233</v>
      </c>
      <c r="B8" s="238">
        <v>1968</v>
      </c>
      <c r="C8" s="238">
        <v>1828</v>
      </c>
      <c r="D8" s="239">
        <f t="shared" ref="D8:D23" si="0">B8/C8</f>
        <v>1.0765864332603938</v>
      </c>
      <c r="E8" s="240" t="s">
        <v>271</v>
      </c>
    </row>
    <row r="9" spans="1:5" ht="23" x14ac:dyDescent="0.35">
      <c r="A9" s="223" t="s">
        <v>228</v>
      </c>
      <c r="B9" s="241">
        <v>102</v>
      </c>
      <c r="C9" s="241">
        <v>100</v>
      </c>
      <c r="D9" s="239">
        <f t="shared" si="0"/>
        <v>1.02</v>
      </c>
      <c r="E9" s="242" t="s">
        <v>236</v>
      </c>
    </row>
    <row r="10" spans="1:5" x14ac:dyDescent="0.35">
      <c r="A10" s="223" t="s">
        <v>229</v>
      </c>
      <c r="B10" s="238">
        <v>38570</v>
      </c>
      <c r="C10" s="238">
        <v>30496</v>
      </c>
      <c r="D10" s="239">
        <f t="shared" si="0"/>
        <v>1.2647560335781742</v>
      </c>
      <c r="E10" s="242" t="s">
        <v>236</v>
      </c>
    </row>
    <row r="11" spans="1:5" ht="23" x14ac:dyDescent="0.35">
      <c r="A11" s="223" t="s">
        <v>230</v>
      </c>
      <c r="B11" s="238">
        <v>29076</v>
      </c>
      <c r="C11" s="238">
        <v>24286</v>
      </c>
      <c r="D11" s="239">
        <f t="shared" si="0"/>
        <v>1.1972329737297209</v>
      </c>
      <c r="E11" s="242" t="s">
        <v>236</v>
      </c>
    </row>
    <row r="12" spans="1:5" x14ac:dyDescent="0.35">
      <c r="A12" s="223" t="s">
        <v>231</v>
      </c>
      <c r="B12" s="238">
        <v>462692</v>
      </c>
      <c r="C12" s="238">
        <v>380000</v>
      </c>
      <c r="D12" s="239">
        <f t="shared" si="0"/>
        <v>1.2176105263157895</v>
      </c>
      <c r="E12" s="243" t="s">
        <v>236</v>
      </c>
    </row>
    <row r="13" spans="1:5" x14ac:dyDescent="0.35">
      <c r="A13" s="223" t="s">
        <v>232</v>
      </c>
      <c r="B13" s="241">
        <v>43</v>
      </c>
      <c r="C13" s="241">
        <v>39</v>
      </c>
      <c r="D13" s="239">
        <f t="shared" si="0"/>
        <v>1.1025641025641026</v>
      </c>
      <c r="E13" s="242" t="s">
        <v>236</v>
      </c>
    </row>
    <row r="14" spans="1:5" ht="23" x14ac:dyDescent="0.35">
      <c r="A14" s="223" t="s">
        <v>234</v>
      </c>
      <c r="B14" s="238">
        <v>27387</v>
      </c>
      <c r="C14" s="238">
        <v>18255</v>
      </c>
      <c r="D14" s="239">
        <f t="shared" si="0"/>
        <v>1.5002465078060805</v>
      </c>
      <c r="E14" s="242" t="s">
        <v>236</v>
      </c>
    </row>
    <row r="15" spans="1:5" ht="23" x14ac:dyDescent="0.35">
      <c r="A15" s="223" t="s">
        <v>235</v>
      </c>
      <c r="B15" s="238">
        <v>5223</v>
      </c>
      <c r="C15" s="238">
        <v>5304</v>
      </c>
      <c r="D15" s="239">
        <f t="shared" si="0"/>
        <v>0.98472850678733037</v>
      </c>
      <c r="E15" s="243" t="s">
        <v>236</v>
      </c>
    </row>
    <row r="16" spans="1:5" ht="23" x14ac:dyDescent="0.35">
      <c r="A16" s="222" t="s">
        <v>270</v>
      </c>
      <c r="B16" s="244">
        <v>1185618.43</v>
      </c>
      <c r="C16" s="244">
        <f>[4]Tab.2!L77</f>
        <v>900000</v>
      </c>
      <c r="D16" s="239">
        <f t="shared" si="0"/>
        <v>1.3173538111111109</v>
      </c>
      <c r="E16" s="324" t="s">
        <v>257</v>
      </c>
    </row>
    <row r="17" spans="1:5" x14ac:dyDescent="0.35">
      <c r="A17" s="222" t="s">
        <v>256</v>
      </c>
      <c r="B17" s="244">
        <v>9200727.5954330545</v>
      </c>
      <c r="C17" s="244">
        <v>5000000</v>
      </c>
      <c r="D17" s="239">
        <f t="shared" si="0"/>
        <v>1.8401455190866109</v>
      </c>
      <c r="E17" s="325"/>
    </row>
    <row r="18" spans="1:5" ht="23" x14ac:dyDescent="0.35">
      <c r="A18" s="222" t="s">
        <v>255</v>
      </c>
      <c r="B18" s="244">
        <v>145617.47433975321</v>
      </c>
      <c r="C18" s="244">
        <v>200000</v>
      </c>
      <c r="D18" s="239">
        <f t="shared" si="0"/>
        <v>0.72808737169876603</v>
      </c>
      <c r="E18" s="325"/>
    </row>
    <row r="19" spans="1:5" ht="34.5" x14ac:dyDescent="0.35">
      <c r="A19" s="222" t="s">
        <v>254</v>
      </c>
      <c r="B19" s="244">
        <v>145617.47433975321</v>
      </c>
      <c r="C19" s="244">
        <f>[4]Tab.2!L80</f>
        <v>200000</v>
      </c>
      <c r="D19" s="239">
        <f t="shared" si="0"/>
        <v>0.72808737169876603</v>
      </c>
      <c r="E19" s="325"/>
    </row>
    <row r="20" spans="1:5" x14ac:dyDescent="0.35">
      <c r="A20" s="222" t="s">
        <v>253</v>
      </c>
      <c r="B20" s="244">
        <f>[4]Tab.2!I81</f>
        <v>1063134</v>
      </c>
      <c r="C20" s="244">
        <f>[4]Tab.2!L81</f>
        <v>569613</v>
      </c>
      <c r="D20" s="239">
        <f t="shared" si="0"/>
        <v>1.8664145656788029</v>
      </c>
      <c r="E20" s="325"/>
    </row>
    <row r="21" spans="1:5" ht="23" x14ac:dyDescent="0.35">
      <c r="A21" s="222" t="s">
        <v>252</v>
      </c>
      <c r="B21" s="244">
        <f>[4]Tab.2!I82</f>
        <v>74</v>
      </c>
      <c r="C21" s="244">
        <f>[4]Tab.2!L82</f>
        <v>75</v>
      </c>
      <c r="D21" s="239">
        <f t="shared" si="0"/>
        <v>0.98666666666666669</v>
      </c>
      <c r="E21" s="325"/>
    </row>
    <row r="22" spans="1:5" ht="34.5" x14ac:dyDescent="0.35">
      <c r="A22" s="222" t="s">
        <v>251</v>
      </c>
      <c r="B22" s="244">
        <f>[4]Tab.2!I83</f>
        <v>6</v>
      </c>
      <c r="C22" s="244">
        <f>[4]Tab.2!L83</f>
        <v>6</v>
      </c>
      <c r="D22" s="239">
        <f t="shared" si="0"/>
        <v>1</v>
      </c>
      <c r="E22" s="325"/>
    </row>
    <row r="23" spans="1:5" ht="23.5" thickBot="1" x14ac:dyDescent="0.4">
      <c r="A23" s="221" t="s">
        <v>250</v>
      </c>
      <c r="B23" s="245">
        <f>[4]Tab.2!I84</f>
        <v>24</v>
      </c>
      <c r="C23" s="245">
        <f>[4]Tab.2!L84</f>
        <v>22</v>
      </c>
      <c r="D23" s="246">
        <f t="shared" si="0"/>
        <v>1.0909090909090908</v>
      </c>
      <c r="E23" s="326"/>
    </row>
  </sheetData>
  <mergeCells count="7">
    <mergeCell ref="A1:E1"/>
    <mergeCell ref="E16:E23"/>
    <mergeCell ref="E5:E6"/>
    <mergeCell ref="A5:A6"/>
    <mergeCell ref="B5:B6"/>
    <mergeCell ref="C5:C6"/>
    <mergeCell ref="D5:D6"/>
  </mergeCells>
  <pageMargins left="0.70866141732283472" right="0.70866141732283472" top="0.74803149606299213" bottom="0.74803149606299213" header="0.31496062992125984" footer="0.31496062992125984"/>
  <pageSetup paperSize="9" scale="5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32EA5-1F83-4F08-8F37-0D791A8C69D3}">
  <dimension ref="A2:A4"/>
  <sheetViews>
    <sheetView workbookViewId="0">
      <selection activeCell="D6" sqref="D6"/>
    </sheetView>
  </sheetViews>
  <sheetFormatPr defaultRowHeight="14.5" x14ac:dyDescent="0.35"/>
  <cols>
    <col min="1" max="1" width="15.54296875" customWidth="1"/>
  </cols>
  <sheetData>
    <row r="2" spans="1:1" x14ac:dyDescent="0.35">
      <c r="A2" t="s">
        <v>242</v>
      </c>
    </row>
    <row r="3" spans="1:1" x14ac:dyDescent="0.35">
      <c r="A3" t="s">
        <v>243</v>
      </c>
    </row>
    <row r="4" spans="1:1" x14ac:dyDescent="0.35">
      <c r="A4" t="s">
        <v>244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7</vt:i4>
      </vt:variant>
    </vt:vector>
  </HeadingPairs>
  <TitlesOfParts>
    <vt:vector size="16" baseType="lpstr">
      <vt:lpstr>PK_alokacja</vt:lpstr>
      <vt:lpstr>PK_PD</vt:lpstr>
      <vt:lpstr>PK_alokacja_kontraktacja</vt:lpstr>
      <vt:lpstr>PK_Plany Działań</vt:lpstr>
      <vt:lpstr>PK_projekty COVID</vt:lpstr>
      <vt:lpstr>PK_Projekty _COVID</vt:lpstr>
      <vt:lpstr>PK_ewaluacja</vt:lpstr>
      <vt:lpstr>PK_wskaźniki</vt:lpstr>
      <vt:lpstr>Lista</vt:lpstr>
      <vt:lpstr>PK_alokacja!Obszar_wydruku</vt:lpstr>
      <vt:lpstr>PK_alokacja_kontraktacja!Obszar_wydruku</vt:lpstr>
      <vt:lpstr>PK_ewaluacja!Obszar_wydruku</vt:lpstr>
      <vt:lpstr>PK_PD!Obszar_wydruku</vt:lpstr>
      <vt:lpstr>'PK_Plany Działań'!Obszar_wydruku</vt:lpstr>
      <vt:lpstr>'PK_Projekty _COVID'!Obszar_wydruku</vt:lpstr>
      <vt:lpstr>PK_wskaźniki!Obszar_wydruku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Karnas Monika</cp:lastModifiedBy>
  <cp:lastPrinted>2024-02-23T11:27:01Z</cp:lastPrinted>
  <dcterms:created xsi:type="dcterms:W3CDTF">2017-09-14T07:20:33Z</dcterms:created>
  <dcterms:modified xsi:type="dcterms:W3CDTF">2024-05-02T05:12:13Z</dcterms:modified>
</cp:coreProperties>
</file>